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ilatusmarine.sharepoint.com/sites/PilatusMarine-ACC_FIN/Shared Documents/ACC_FIN/1.Account/03.Financial Statements/Pilatus Marine/File excel/2566-งบ PLT/YE.66/"/>
    </mc:Choice>
  </mc:AlternateContent>
  <xr:revisionPtr revIDLastSave="27" documentId="13_ncr:1_{E2EF44C7-B3A9-4F13-AAAC-8A9F13B24C06}" xr6:coauthVersionLast="47" xr6:coauthVersionMax="47" xr10:uidLastSave="{C1547A70-6A5C-49BD-BAF9-B38D9276ED98}"/>
  <bookViews>
    <workbookView xWindow="28704" yWindow="-1788" windowWidth="14568" windowHeight="15564" tabRatio="731" activeTab="1" xr2:uid="{00000000-000D-0000-FFFF-FFFF00000000}"/>
  </bookViews>
  <sheets>
    <sheet name="BS" sheetId="32" r:id="rId1"/>
    <sheet name="PL" sheetId="28" r:id="rId2"/>
    <sheet name="EQรวม" sheetId="29" r:id="rId3"/>
    <sheet name="EQเฉพาะ" sheetId="30" r:id="rId4"/>
    <sheet name="CF" sheetId="33" r:id="rId5"/>
  </sheets>
  <definedNames>
    <definedName name="_xlnm.Print_Area" localSheetId="1">PL!$A$1:$P$51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8" i="28" l="1"/>
  <c r="S17" i="28"/>
  <c r="Q18" i="28"/>
  <c r="Q17" i="28"/>
  <c r="I38" i="28" l="1"/>
  <c r="I35" i="28"/>
  <c r="I36" i="28" l="1"/>
  <c r="S21" i="29" l="1"/>
  <c r="S22" i="29"/>
  <c r="S20" i="29"/>
  <c r="W20" i="29" s="1"/>
  <c r="Q18" i="29"/>
  <c r="J102" i="32" s="1"/>
  <c r="M18" i="29"/>
  <c r="M24" i="29" s="1"/>
  <c r="K18" i="29"/>
  <c r="J98" i="32" s="1"/>
  <c r="I18" i="29"/>
  <c r="J96" i="32" s="1"/>
  <c r="G18" i="29"/>
  <c r="G24" i="29" s="1"/>
  <c r="S16" i="29"/>
  <c r="W16" i="29" s="1"/>
  <c r="S13" i="29"/>
  <c r="J60" i="33"/>
  <c r="I24" i="29" l="1"/>
  <c r="H96" i="32" s="1"/>
  <c r="K24" i="29"/>
  <c r="H98" i="32" s="1"/>
  <c r="J72" i="33"/>
  <c r="L72" i="33"/>
  <c r="N72" i="33"/>
  <c r="P72" i="33"/>
  <c r="P60" i="33"/>
  <c r="N60" i="33"/>
  <c r="L60" i="33"/>
  <c r="L16" i="30" l="1"/>
  <c r="L22" i="30" s="1"/>
  <c r="L98" i="32" s="1"/>
  <c r="N98" i="32" l="1"/>
  <c r="O35" i="28"/>
  <c r="M35" i="28"/>
  <c r="R21" i="30" s="1"/>
  <c r="K35" i="28"/>
  <c r="Q23" i="29"/>
  <c r="Q24" i="29" s="1"/>
  <c r="T18" i="30" l="1"/>
  <c r="T11" i="30" l="1"/>
  <c r="T14" i="30"/>
  <c r="P13" i="30"/>
  <c r="T13" i="30" s="1"/>
  <c r="J92" i="32"/>
  <c r="N92" i="32"/>
  <c r="O15" i="29" l="1"/>
  <c r="W21" i="29"/>
  <c r="I23" i="28"/>
  <c r="K23" i="28"/>
  <c r="J15" i="32"/>
  <c r="H15" i="32"/>
  <c r="S15" i="29" l="1"/>
  <c r="O23" i="28"/>
  <c r="M23" i="28"/>
  <c r="M13" i="28"/>
  <c r="O13" i="28"/>
  <c r="K13" i="28"/>
  <c r="I13" i="28"/>
  <c r="M10" i="28"/>
  <c r="L15" i="32"/>
  <c r="N15" i="32"/>
  <c r="L92" i="32"/>
  <c r="H92" i="32"/>
  <c r="T20" i="30"/>
  <c r="W15" i="29" l="1"/>
  <c r="M19" i="28"/>
  <c r="M24" i="28" s="1"/>
  <c r="P11" i="33" l="1"/>
  <c r="L11" i="33"/>
  <c r="J11" i="33"/>
  <c r="J95" i="32"/>
  <c r="W13" i="29"/>
  <c r="K43" i="28" l="1"/>
  <c r="U17" i="29" s="1"/>
  <c r="U18" i="29" s="1"/>
  <c r="T19" i="30" l="1"/>
  <c r="H25" i="32" l="1"/>
  <c r="W22" i="29" l="1"/>
  <c r="I43" i="28" l="1"/>
  <c r="U23" i="29" s="1"/>
  <c r="U24" i="29" s="1"/>
  <c r="J64" i="32" l="1"/>
  <c r="H64" i="32"/>
  <c r="L64" i="32"/>
  <c r="N64" i="32"/>
  <c r="N25" i="32" l="1"/>
  <c r="L25" i="32"/>
  <c r="J25" i="32"/>
  <c r="H56" i="32"/>
  <c r="J16" i="30" l="1"/>
  <c r="N56" i="32"/>
  <c r="L56" i="32"/>
  <c r="J22" i="30" l="1"/>
  <c r="L96" i="32" s="1"/>
  <c r="N96" i="32"/>
  <c r="H16" i="30"/>
  <c r="N16" i="30"/>
  <c r="N22" i="30" s="1"/>
  <c r="H22" i="30" l="1"/>
  <c r="L94" i="32" s="1"/>
  <c r="N95" i="32"/>
  <c r="N100" i="32"/>
  <c r="L100" i="32"/>
  <c r="N11" i="33" l="1"/>
  <c r="J56" i="32" l="1"/>
  <c r="N26" i="32"/>
  <c r="L26" i="32"/>
  <c r="J26" i="32"/>
  <c r="H26" i="32"/>
  <c r="O10" i="28"/>
  <c r="K10" i="28"/>
  <c r="K19" i="28" s="1"/>
  <c r="I10" i="28"/>
  <c r="I19" i="28" s="1"/>
  <c r="O19" i="28" l="1"/>
  <c r="O24" i="28" s="1"/>
  <c r="O27" i="28" s="1"/>
  <c r="R16" i="30"/>
  <c r="R22" i="30" s="1"/>
  <c r="I24" i="28"/>
  <c r="I27" i="28" s="1"/>
  <c r="I29" i="28" s="1"/>
  <c r="J65" i="32"/>
  <c r="N65" i="32"/>
  <c r="L65" i="32"/>
  <c r="H65" i="32"/>
  <c r="J9" i="33" l="1"/>
  <c r="J22" i="33" s="1"/>
  <c r="L102" i="32"/>
  <c r="H102" i="32"/>
  <c r="N102" i="32"/>
  <c r="J104" i="32"/>
  <c r="H104" i="32"/>
  <c r="M27" i="28"/>
  <c r="M29" i="28" s="1"/>
  <c r="K24" i="28"/>
  <c r="K27" i="28" s="1"/>
  <c r="K29" i="28" s="1"/>
  <c r="O29" i="28"/>
  <c r="I40" i="28"/>
  <c r="I46" i="28" l="1"/>
  <c r="O23" i="29"/>
  <c r="S23" i="29" s="1"/>
  <c r="M40" i="28"/>
  <c r="M38" i="28" s="1"/>
  <c r="M36" i="28"/>
  <c r="M44" i="28" s="1"/>
  <c r="M42" i="28" s="1"/>
  <c r="O40" i="28"/>
  <c r="O36" i="28"/>
  <c r="O44" i="28" s="1"/>
  <c r="K36" i="28"/>
  <c r="K44" i="28" s="1"/>
  <c r="K42" i="28" s="1"/>
  <c r="O17" i="29" s="1"/>
  <c r="O42" i="28"/>
  <c r="P15" i="30" s="1"/>
  <c r="T15" i="30" s="1"/>
  <c r="P9" i="33"/>
  <c r="P22" i="33" s="1"/>
  <c r="P29" i="33" s="1"/>
  <c r="P32" i="33" s="1"/>
  <c r="L9" i="33"/>
  <c r="K40" i="28"/>
  <c r="K38" i="28" s="1"/>
  <c r="K46" i="28" s="1"/>
  <c r="N9" i="33"/>
  <c r="N22" i="33" s="1"/>
  <c r="N29" i="33" s="1"/>
  <c r="N32" i="33" s="1"/>
  <c r="I44" i="28"/>
  <c r="I42" i="28" s="1"/>
  <c r="S17" i="29" l="1"/>
  <c r="O18" i="29"/>
  <c r="O24" i="29" s="1"/>
  <c r="M46" i="28"/>
  <c r="P21" i="30"/>
  <c r="L22" i="33"/>
  <c r="L29" i="33" s="1"/>
  <c r="L32" i="33" s="1"/>
  <c r="L73" i="33" s="1"/>
  <c r="L76" i="33" s="1"/>
  <c r="J29" i="33"/>
  <c r="J32" i="33" s="1"/>
  <c r="J73" i="33" s="1"/>
  <c r="J76" i="33" s="1"/>
  <c r="P73" i="33"/>
  <c r="P76" i="33" s="1"/>
  <c r="P16" i="30"/>
  <c r="W23" i="29"/>
  <c r="N73" i="33"/>
  <c r="N76" i="33" s="1"/>
  <c r="O38" i="28"/>
  <c r="O46" i="28" s="1"/>
  <c r="W17" i="29" l="1"/>
  <c r="W18" i="29" s="1"/>
  <c r="W24" i="29" s="1"/>
  <c r="S18" i="29"/>
  <c r="S24" i="29" s="1"/>
  <c r="P22" i="30"/>
  <c r="T21" i="30"/>
  <c r="T16" i="30"/>
  <c r="H100" i="32"/>
  <c r="J100" i="32"/>
  <c r="N101" i="32"/>
  <c r="N103" i="32" s="1"/>
  <c r="T22" i="30" l="1"/>
  <c r="L101" i="32"/>
  <c r="N105" i="32"/>
  <c r="J101" i="32"/>
  <c r="J103" i="32" s="1"/>
  <c r="J105" i="32" s="1"/>
  <c r="L103" i="32" l="1"/>
  <c r="L105" i="32" s="1"/>
  <c r="L106" i="32" s="1"/>
  <c r="H101" i="32"/>
  <c r="N106" i="32"/>
  <c r="J106" i="32" l="1"/>
  <c r="H94" i="32" l="1"/>
  <c r="H103" i="32" s="1"/>
  <c r="H105" i="32" s="1"/>
  <c r="H106" i="32" s="1"/>
</calcChain>
</file>

<file path=xl/sharedStrings.xml><?xml version="1.0" encoding="utf-8"?>
<sst xmlns="http://schemas.openxmlformats.org/spreadsheetml/2006/main" count="366" uniqueCount="229">
  <si>
    <t>หมายเหตุ</t>
  </si>
  <si>
    <t>16</t>
  </si>
  <si>
    <t>สินทรัพย์</t>
  </si>
  <si>
    <t>สินทรัพย์หมุนเวียน</t>
  </si>
  <si>
    <t>สินทรัพย์ไม่หมุนเวียน</t>
  </si>
  <si>
    <t>9</t>
  </si>
  <si>
    <t>10</t>
  </si>
  <si>
    <t>11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</si>
  <si>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</si>
  <si>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</si>
  <si>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</si>
  <si>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</si>
  <si>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12</t>
  </si>
  <si>
    <t>13</t>
  </si>
  <si>
    <t>หนี้สินไม่หมุนเวียน</t>
  </si>
  <si>
    <t>ส่วนของผู้ถือหุ้น</t>
  </si>
  <si>
    <t xml:space="preserve">       กำไรสะสม</t>
  </si>
  <si>
    <t xml:space="preserve">            ยังไม่ได้จัดสรร</t>
  </si>
  <si>
    <t>รวมหนี้สินและส่วนของผู้ถือหุ้น</t>
  </si>
  <si>
    <t>รายได้อื่น</t>
  </si>
  <si>
    <t>รวม</t>
  </si>
  <si>
    <t>- 2 -</t>
  </si>
  <si>
    <t>กำไรขั้นต้น</t>
  </si>
  <si>
    <t>ค่าใช้จ่ายในการบริหาร</t>
  </si>
  <si>
    <t>งบกำไรขาดทุนเบ็ดเสร็จ</t>
  </si>
  <si>
    <t>งบแสดงฐานะการเงิน</t>
  </si>
  <si>
    <t>งบแสดงฐานะการเงิน (ต่อ)</t>
  </si>
  <si>
    <t>ค่าใช้จ่ายภาษีเงินได้</t>
  </si>
  <si>
    <t>กำไรสะสม</t>
  </si>
  <si>
    <t xml:space="preserve">     ทุนเรือนหุ้น</t>
  </si>
  <si>
    <t xml:space="preserve">        ทุนจดทะเบียน</t>
  </si>
  <si>
    <t xml:space="preserve">         ทุนที่ออกและชำระแล้ว</t>
  </si>
  <si>
    <t>ต้นทุนในการจัดจำหน่าย</t>
  </si>
  <si>
    <t xml:space="preserve">       เงินสดและรายการเทียบเท่าเงินสด</t>
  </si>
  <si>
    <t xml:space="preserve">       ลูกหนี้การค้าและลูกหนี้หมุนเวียนอื่น</t>
  </si>
  <si>
    <t xml:space="preserve">       สินค้าคงเหลือ</t>
  </si>
  <si>
    <t xml:space="preserve">       สินทรัพย์ภาษีเงินได้รอการตัดบัญชี</t>
  </si>
  <si>
    <t xml:space="preserve">       สินทรัพย์ไม่หมุนเวียนอื่น</t>
  </si>
  <si>
    <t xml:space="preserve">       เจ้าหนี้การค้าและเจ้าหนี้หมุนเวียนอื่น</t>
  </si>
  <si>
    <t xml:space="preserve">       ภาษีเงินได้นิติบุคคลค้างจ่าย</t>
  </si>
  <si>
    <t>กำไรก่อนภาษีเงินได้</t>
  </si>
  <si>
    <t xml:space="preserve">       ประมาณการหนี้สินไม่หมุนเวียนสำหรับ</t>
  </si>
  <si>
    <t xml:space="preserve">            ผลประโยชน์พนักงาน</t>
  </si>
  <si>
    <t xml:space="preserve">       เงินฝากธนาคารติดภาระค้ำประกัน</t>
  </si>
  <si>
    <t>กำไรต่อหุ้น</t>
  </si>
  <si>
    <t>7</t>
  </si>
  <si>
    <t>14</t>
  </si>
  <si>
    <t>ผลกำไร(ขาดทุน)</t>
  </si>
  <si>
    <t>จากการวัดมูลค่าใหม่</t>
  </si>
  <si>
    <t>ของผลประโยชน์</t>
  </si>
  <si>
    <t>พนักงานที่กำหนดไว้</t>
  </si>
  <si>
    <t>ลงชื่อ …...………………………………………………………………………..กรรมการตามอำนาจ</t>
  </si>
  <si>
    <t xml:space="preserve">     รวมสินทรัพย์หมุนเวียน</t>
  </si>
  <si>
    <t xml:space="preserve">     รวมสินทรัพย์ไม่หมุนเวียน </t>
  </si>
  <si>
    <t xml:space="preserve">     รวมหนี้สินหมุนเวียน</t>
  </si>
  <si>
    <t xml:space="preserve">     รวมหนี้สินไม่หมุนเวียน</t>
  </si>
  <si>
    <t xml:space="preserve">     รวมหนี้สิน</t>
  </si>
  <si>
    <t xml:space="preserve">     องค์ประกอบอื่นของส่วนของผู้ถือหุ้น</t>
  </si>
  <si>
    <t xml:space="preserve">     รวมส่วนของบริษัทใหญ่</t>
  </si>
  <si>
    <t xml:space="preserve">     ส่วนได้เสียที่ไม่มีอำนาจควบคุม</t>
  </si>
  <si>
    <t xml:space="preserve">     รวมส่วนของผู้ถือหุ้น</t>
  </si>
  <si>
    <t xml:space="preserve">ต้นทุนทางการเงิน </t>
  </si>
  <si>
    <t>รวมทั้งสิ้น</t>
  </si>
  <si>
    <t xml:space="preserve">       กำไรต่อหุ้นขั้นพื้นฐาน</t>
  </si>
  <si>
    <t xml:space="preserve">       จำนวนหุ้นสามัญถัวเฉลี่ยถ่วงน้ำหนัก</t>
  </si>
  <si>
    <t xml:space="preserve">งบแสดงการเปลี่ยนแปลงส่วนของผู้ถือหุ้น  </t>
  </si>
  <si>
    <t>ส่วนของผู้ถือหุ้นบริษัทใหญ่</t>
  </si>
  <si>
    <t>ทุนที่ออก</t>
  </si>
  <si>
    <t>และชำระแล้ว</t>
  </si>
  <si>
    <t>บริษัทใหญ่</t>
  </si>
  <si>
    <t>ผู้ถือหุ้น</t>
  </si>
  <si>
    <t>รวมส่วนของ</t>
  </si>
  <si>
    <t>ส่วนได้เสีย</t>
  </si>
  <si>
    <t>ที่ไม่มีอำนาจ</t>
  </si>
  <si>
    <t>ควบคุม</t>
  </si>
  <si>
    <t>17</t>
  </si>
  <si>
    <t xml:space="preserve">       เงินลงทุนในบริษัทย่อย</t>
  </si>
  <si>
    <t>18</t>
  </si>
  <si>
    <t xml:space="preserve">งบการเงินรวม </t>
  </si>
  <si>
    <t>งบการเงินเฉพาะกิจการ</t>
  </si>
  <si>
    <t>หน่วย : บาท</t>
  </si>
  <si>
    <t xml:space="preserve">งบการเงินเฉพาะกิจการ </t>
  </si>
  <si>
    <t xml:space="preserve">งบการเงินเฉพาะกิจการ  </t>
  </si>
  <si>
    <t>การควบคุม</t>
  </si>
  <si>
    <t>เดียวกัน</t>
  </si>
  <si>
    <t>20</t>
  </si>
  <si>
    <t xml:space="preserve">            จัดสรรแล้ว-สำรองตามกฎหมาย</t>
  </si>
  <si>
    <t>จัดสรรเป็นสำรองตามกฎหมาย</t>
  </si>
  <si>
    <t>ยังไม่ได้จัดสรร</t>
  </si>
  <si>
    <t>จัดสรรเพื่อ</t>
  </si>
  <si>
    <t>สำรองตาม</t>
  </si>
  <si>
    <t>กฎหมาย</t>
  </si>
  <si>
    <t xml:space="preserve">       หนี้สินตามสัญญาเช่า</t>
  </si>
  <si>
    <t>กำไรก่อนค่าใช้จ่าย</t>
  </si>
  <si>
    <t>รวมค่าใช้จ่าย</t>
  </si>
  <si>
    <t>รายได้ทางการเงิน</t>
  </si>
  <si>
    <t>กำไรจากกิจกรรมดำเนินงาน</t>
  </si>
  <si>
    <t xml:space="preserve">การแบ่งปันกำไร (ขาดทุน) </t>
  </si>
  <si>
    <t>การแบ่งปันกำไร (ขาดทุน) เบ็ดเสร็จรวม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</si>
  <si>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</si>
  <si>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</si>
  <si>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งบกระแสเงินสด</t>
  </si>
  <si>
    <t>งบการเงินรวม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</si>
  <si>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</si>
  <si>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</si>
  <si>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ต้นทุนทางการเงิน</t>
  </si>
  <si>
    <t>(กำไร) ขาดทุนจากการตัดจำหน่ายสินทรัพย์ถาวร</t>
  </si>
  <si>
    <t>ประมาณการหนี้สินผลประโยชน์พนักงาน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</si>
  <si>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</si>
  <si>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</si>
  <si>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สินทรัพย์จากการดำเนินงาน (เพิ่มขึ้น) ลดลง</t>
  </si>
  <si>
    <t xml:space="preserve">ลูกหนี้การค้าและลูกหนี้หมุนเวียนอื่น </t>
  </si>
  <si>
    <t>สินค้าคงเหลือ</t>
  </si>
  <si>
    <t>สินทรัพย์ไม่หมุนเวียนอื่น</t>
  </si>
  <si>
    <t>หนี้สินจากการดำเนินงาน เพิ่มขึ้น (ลดลง)</t>
  </si>
  <si>
    <t xml:space="preserve">เจ้าหนี้การค้าและเจ้าหนี้หมุนเวียนอื่น </t>
  </si>
  <si>
    <t xml:space="preserve">        </t>
  </si>
  <si>
    <t>กระแสเงินสดสุทธิได้มาจาก (ใช้ไปใน) การดำเนินงาน</t>
  </si>
  <si>
    <t>เงินสดจ่ายดอกเบี้ยจ่าย</t>
  </si>
  <si>
    <t>เงินสดจ่ายภาษีเงินได้</t>
  </si>
  <si>
    <t>กระแสเงินสดสุทธิได้มาจาก (ใช้ไปใน) กิจกรรมการดำเนินงาน</t>
  </si>
  <si>
    <t>กระแสเงินสดจากกิจกรรมลงทุน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</si>
  <si>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</si>
  <si>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</si>
  <si>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เงินสดจ่ายชำระหนี้สินตามสัญญาเช่า</t>
  </si>
  <si>
    <t>เงินสดจ่ายเงินปันผล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</si>
  <si>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</si>
  <si>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</si>
  <si>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ข้อมูลกระแสเงินสดเปิดเผยเพิ่มเติม</t>
  </si>
  <si>
    <t>รายการที่มิใช่เงินสดประกอบด้วย</t>
  </si>
  <si>
    <t>รายการซื้ออุปกรณ์ที่ยังไม่ได้ชำระ</t>
  </si>
  <si>
    <t xml:space="preserve">       อาคารและอุปกรณ์</t>
  </si>
  <si>
    <t xml:space="preserve">       เงินประกันตามสัญญา</t>
  </si>
  <si>
    <t xml:space="preserve">             </t>
  </si>
  <si>
    <t>รายได้จากการให้บริการ</t>
  </si>
  <si>
    <t>ต้นทุนบริการ</t>
  </si>
  <si>
    <t>19</t>
  </si>
  <si>
    <t>6</t>
  </si>
  <si>
    <t>8</t>
  </si>
  <si>
    <t>15</t>
  </si>
  <si>
    <t>5</t>
  </si>
  <si>
    <t>ค่าใช้จ่ายอื่น</t>
  </si>
  <si>
    <t xml:space="preserve">     เงินปันผลจ่ายระหว่างกาล</t>
  </si>
  <si>
    <t>ค่าเสื่อมราคา</t>
  </si>
  <si>
    <t>เงินสดจ่ายซื้ออาคารและอุปกรณ์</t>
  </si>
  <si>
    <t>รายได้ค่าบริหารจัดการ</t>
  </si>
  <si>
    <t>อื่น ๆ</t>
  </si>
  <si>
    <t>เงินสดจ่ายผลประโยชน์พนักงาน</t>
  </si>
  <si>
    <t>หนี้สินตามสัญญาเช่าที่ยังไม่ได้จ่ายชำระ</t>
  </si>
  <si>
    <t xml:space="preserve">       เงินกู้ยืมระยะสั้น</t>
  </si>
  <si>
    <t>ส่วนเกินทุน</t>
  </si>
  <si>
    <t>จากการรวมธุรกิจ</t>
  </si>
  <si>
    <t>ภายใต้การควบคุม</t>
  </si>
  <si>
    <t>จากการรวม</t>
  </si>
  <si>
    <t>ธุรกิจภายใต้</t>
  </si>
  <si>
    <t>รายได้จากการขาย</t>
  </si>
  <si>
    <t>ต้นทุนขาย</t>
  </si>
  <si>
    <t>เงินสดรับจากการจำหน่ายอาคารและอุปกรณ์</t>
  </si>
  <si>
    <t xml:space="preserve">       หนี้สินภาษีเงินได้รอการตัดบัญชี</t>
  </si>
  <si>
    <t xml:space="preserve">       หนี้สินตามสัญญาเช่าที่ถึงกำหนดชำระภายในหนึ่งปี</t>
  </si>
  <si>
    <t xml:space="preserve">       เงินกู้ยืมระยะยาวที่ถึงกำหนดชำระภายในหนึ่งปี</t>
  </si>
  <si>
    <t>รายได้เงินปันผล</t>
  </si>
  <si>
    <t>เงินสดรับ (จ่าย) จากเงินเบิกเกินบัญชีและเงินกู้ยืม</t>
  </si>
  <si>
    <t xml:space="preserve">       ส่วนเกินทุนจากการรวมธุรกิจภายใต้การ</t>
  </si>
  <si>
    <t xml:space="preserve">             ควบคุมเดียวกัน</t>
  </si>
  <si>
    <t xml:space="preserve">     ระยะสั้นจากสถาบันการเงิน</t>
  </si>
  <si>
    <t xml:space="preserve">       เงินกู้ยืมระยะยาว</t>
  </si>
  <si>
    <t>เงินสดรับเงินปันผล</t>
  </si>
  <si>
    <t xml:space="preserve">       สินทรัพย์ทางการเงินหมุนเวียน-เงินฝากธนาคาร</t>
  </si>
  <si>
    <t>กำไรสำหรับปี</t>
  </si>
  <si>
    <t>กำไรเบ็ดเสร็จรวมสำหรับปี</t>
  </si>
  <si>
    <t>การเปลี่ยนแปลงในส่วนของผู้ถือหุ้นสำหรับปี</t>
  </si>
  <si>
    <t xml:space="preserve">     กำไรเบ็ดเสร็จรวมสำหรับปี</t>
  </si>
  <si>
    <t>สินทรัพย์ทางการเงินหมุนเวียน-เงินฝากธนาคาร (เพิ่มขึ้น) ลดลง</t>
  </si>
  <si>
    <t>- 3 -</t>
  </si>
  <si>
    <t>เงินสดและรายการเทียบเท่าเงินสดคงเหลือ ณ วันต้นปี</t>
  </si>
  <si>
    <t>เงินสดและรายการเทียบเท่าเงินสดคงเหลือ ณ วันสิ้นปี</t>
  </si>
  <si>
    <t>ยอดคงเหลือ ณ วันที่ 31 ธันวาคม 2565</t>
  </si>
  <si>
    <t>บริษัท พีลาทัส มารีน จำกัด (มหาชน)  และบริษัทย่อย</t>
  </si>
  <si>
    <t>31 ธันวาคม 2565</t>
  </si>
  <si>
    <t>บริษัท พีลาทัส มารีน จำกัด (มหาชน) และบริษัทย่อย</t>
  </si>
  <si>
    <t xml:space="preserve"> เงินปันผลจ่ายระหว่างกาล</t>
  </si>
  <si>
    <t xml:space="preserve">            หุ้นสามัญ 960,000,000  หุ้น มูลค่าหุ้นละ 0.50 บาท</t>
  </si>
  <si>
    <t xml:space="preserve">            หุ้นสามัญ 680,000,000  หุ้น หุ้นละ 0.50 บาท</t>
  </si>
  <si>
    <t xml:space="preserve">                                (  นายวราวิช   ฉิมตะวัน , นายฐกฤต   ฉิมตะวัน )</t>
  </si>
  <si>
    <t xml:space="preserve">                         (  นายวราวิช   ฉิมตะวัน , นายฐกฤต   ฉิมตะวัน )</t>
  </si>
  <si>
    <t xml:space="preserve">                      (  นายวราวิช   ฉิมตะวัน , นายฐกฤต   ฉิมตะวัน )</t>
  </si>
  <si>
    <t xml:space="preserve">       สินทรัพย์ไม่หมุนเวียนที่ถือไว้เพื่อขาย</t>
  </si>
  <si>
    <t xml:space="preserve">       เงินจ่ายล่วงหน้าค่าซื้อสินทรัพย์</t>
  </si>
  <si>
    <t>กำไรจากการจำหน่ายทรัพย์สิน</t>
  </si>
  <si>
    <t>เงินสดจ่ายล่วงหน้าค่าซื้ออาคารและอุปกรณ์</t>
  </si>
  <si>
    <t>เงินสดจ่ายชำระเงินกู้ยืมบริษัทย่อย</t>
  </si>
  <si>
    <t xml:space="preserve">     จัดสรรเป็นสำรองตามกฎหมาย</t>
  </si>
  <si>
    <t>โอนอาคารและอุปกรณ์ไปเป็นสินทรัพย์ไม่หมุนเวียน</t>
  </si>
  <si>
    <t>ที่ถือไว้เพื่อขาย</t>
  </si>
  <si>
    <t>21</t>
  </si>
  <si>
    <t xml:space="preserve">                                                                    งบการเงินนี้ได้รับการอนุมัติจากที่ประชุมสามัญผู้ถือหุ้น ครั้งที่ ………… เมื่อวันที่ ………………………</t>
  </si>
  <si>
    <t xml:space="preserve">                                                             ขอรับรองว่ารายการข้างต้นเป็นความจริงและถูกต้องทุกประการ</t>
  </si>
  <si>
    <t>ณ วันที่ 31 ธันวาคม 2566</t>
  </si>
  <si>
    <t>31 ธันวาคม 2566</t>
  </si>
  <si>
    <t>สำหรับปี สิ้นสุดวันที่ 31 ธันวาคม 2566</t>
  </si>
  <si>
    <t>ยอดยกมา ณ วันที่ 1 มกราคม 2565</t>
  </si>
  <si>
    <t>ยอดคงเหลือ ณ วันที่ 31 ธันวาคม 2566</t>
  </si>
  <si>
    <t xml:space="preserve">       สินทรัพย์สิทธิการใช้ </t>
  </si>
  <si>
    <t xml:space="preserve">       สินทรัพย์ไม่มีตัวตน</t>
  </si>
  <si>
    <t xml:space="preserve">     เพิ่มทุนหุ้นสามัญ</t>
  </si>
  <si>
    <t>กำไรขาดทุนเบ็ดเสร็จอื่น :</t>
  </si>
  <si>
    <t>รายการที่จะไม่ถูกจัดประเภทรายการใหม่เข้าไปไว้ในกำไรหรือขาดทุน</t>
  </si>
  <si>
    <t>ภาษีเงินได้ของรายการที่จะไม่ถูกจัดประเภทใหม่ไว้ในกำไร</t>
  </si>
  <si>
    <t xml:space="preserve">     หรือขาดทุนในภายหลัง</t>
  </si>
  <si>
    <t>ผลขาดทุนจากการวัดมูลค่าใหม่ของผลประโยชน์พนักงานที่กำหนดไว้</t>
  </si>
  <si>
    <t xml:space="preserve">       ส่วนเกินมูลค่าหุ้น</t>
  </si>
  <si>
    <t>ส่วนเกิน</t>
  </si>
  <si>
    <t>มูลค่าหุ้น</t>
  </si>
  <si>
    <t>ขาดทุนเบ็ดเสร็จอื่นสำหรับปี - สุทธิจากภาษี</t>
  </si>
  <si>
    <t>ค่าตัดจำหน่ายสินทรัพย์สิทธิการใช้</t>
  </si>
  <si>
    <t>ค่าตัดจำหน่ายสินทรัพย์ไม่มีตัวตน</t>
  </si>
  <si>
    <t>กำไรจากการขายสินทรัพย์ไม่หมุนเวีนที่ถือไว้เพื่อขาย</t>
  </si>
  <si>
    <t>เงินสดรับจากการจำหน่ายสินทรัพย์ไม่หมุนเวียนที่ถือไว้เพื่อขาย</t>
  </si>
  <si>
    <t>เงินสดจ่ายซื้อเงินลงทุนในบริษัทย่อย</t>
  </si>
  <si>
    <t>เงินสดรับจากการออกหุ้นสามัญ</t>
  </si>
  <si>
    <t>เงินสดจ่ายค่าใช้จ่ายที่เกี่ยวข้องกับการออกหุ้นสามัญ</t>
  </si>
  <si>
    <t>ขาดทุนจากอัตราแลกเปลี่ยนที่ยังไม่เกิดขึ้น</t>
  </si>
  <si>
    <t>เงินสดจ่ายซื้อสินทรัพย์ไม่มีตัวตน</t>
  </si>
  <si>
    <t>เงินสดรับจากเงินกู้ยืมระยะยาว</t>
  </si>
  <si>
    <t>เงินสดจ่ายชำระคืนเงินกู้ยืมระยะยาว</t>
  </si>
  <si>
    <t>รายการซื้ออุปกรณ์ที่จ่ายชำระงวดก่อน</t>
  </si>
  <si>
    <t>เงินฝากธนาคารติดภาระค้ำประกันเพิ่มขึ้น</t>
  </si>
  <si>
    <t xml:space="preserve">            หุ้นสามัญ 960,000,000  หุ้น หุ้นละ 0.50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</si>
</sst>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#,##0.00_);[Blue]\(#,##0.00\)"/>
    <numFmt numFmtId="166" formatCode="#,##0.00_);[Black]\(#,##0.00\)"/>
    <numFmt numFmtId="167" formatCode="#,##0.00_);\(#,##0.00\)"/>
    <numFmt numFmtId="168" formatCode="#,##0.00\ ;\(#,##0.00\)"/>
  </numFmts>
  <fonts count="21">
    <font>
      <sz val="14"/>
      <name val="Cordia New"/>
      <charset val="222"/>
    </font>
    <font>
      <sz val="14"/>
      <name val="Cordia New"/>
      <family val="2"/>
    </font>
    <font>
      <sz val="10"/>
      <name val="Courier"/>
      <family val="3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name val="Helv"/>
      <family val="2"/>
    </font>
    <font>
      <sz val="14"/>
      <name val="Cordia New"/>
      <family val="2"/>
    </font>
    <font>
      <sz val="8"/>
      <name val="Cordia New"/>
      <family val="2"/>
    </font>
    <font>
      <sz val="15"/>
      <name val="Angsana New"/>
      <family val="1"/>
    </font>
    <font>
      <sz val="14"/>
      <name val="Cordia New"/>
      <family val="2"/>
    </font>
    <font>
      <b/>
      <sz val="15"/>
      <name val="Angsana New"/>
      <family val="1"/>
    </font>
    <font>
      <sz val="10"/>
      <name val="Arial"/>
      <family val="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4"/>
      <color theme="1"/>
      <name val="Angsana New"/>
      <family val="1"/>
    </font>
    <font>
      <sz val="15"/>
      <color rgb="FFFF0000"/>
      <name val="Angsana New"/>
      <family val="1"/>
    </font>
    <font>
      <sz val="14"/>
      <color theme="1"/>
      <name val="Angsana New"/>
      <family val="1"/>
    </font>
    <font>
      <sz val="10"/>
      <name val="MS Sans Serif"/>
      <family val="2"/>
      <charset val="222"/>
    </font>
    <font>
      <sz val="14"/>
      <name val="Angsana New"/>
      <family val="1"/>
    </font>
    <font>
      <sz val="10"/>
      <name val="ApFont"/>
      <charset val="222"/>
    </font>
    <font>
      <b/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" fillId="0" borderId="0"/>
    <xf numFmtId="0" fontId="3" fillId="0" borderId="0"/>
    <xf numFmtId="39" fontId="2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39" fontId="17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39" fontId="2" fillId="0" borderId="0"/>
    <xf numFmtId="0" fontId="19" fillId="0" borderId="0"/>
  </cellStyleXfs>
  <cellXfs count="181">
    <xf numFmtId="0" fontId="0" fillId="0" borderId="0" xfId="0"/>
    <xf numFmtId="165" fontId="12" fillId="0" borderId="0" xfId="6" applyNumberFormat="1" applyFont="1"/>
    <xf numFmtId="165" fontId="12" fillId="0" borderId="0" xfId="0" applyNumberFormat="1" applyFont="1"/>
    <xf numFmtId="165" fontId="12" fillId="0" borderId="0" xfId="6" quotePrefix="1" applyNumberFormat="1" applyFont="1" applyAlignment="1">
      <alignment horizontal="right"/>
    </xf>
    <xf numFmtId="165" fontId="12" fillId="0" borderId="0" xfId="6" applyNumberFormat="1" applyFont="1" applyAlignment="1">
      <alignment horizontal="left"/>
    </xf>
    <xf numFmtId="39" fontId="12" fillId="0" borderId="0" xfId="6" applyFont="1" applyAlignment="1">
      <alignment horizontal="center"/>
    </xf>
    <xf numFmtId="165" fontId="13" fillId="0" borderId="0" xfId="0" applyNumberFormat="1" applyFont="1"/>
    <xf numFmtId="39" fontId="13" fillId="0" borderId="0" xfId="6" applyFont="1" applyAlignment="1">
      <alignment horizontal="center"/>
    </xf>
    <xf numFmtId="165" fontId="12" fillId="0" borderId="0" xfId="0" quotePrefix="1" applyNumberFormat="1" applyFont="1" applyAlignment="1">
      <alignment horizontal="center"/>
    </xf>
    <xf numFmtId="165" fontId="13" fillId="0" borderId="0" xfId="6" applyNumberFormat="1" applyFont="1" applyAlignment="1">
      <alignment horizontal="left"/>
    </xf>
    <xf numFmtId="165" fontId="13" fillId="0" borderId="0" xfId="6" applyNumberFormat="1" applyFont="1"/>
    <xf numFmtId="165" fontId="8" fillId="0" borderId="0" xfId="6" applyNumberFormat="1" applyFont="1"/>
    <xf numFmtId="165" fontId="8" fillId="0" borderId="0" xfId="6" applyNumberFormat="1" applyFont="1" applyAlignment="1">
      <alignment horizontal="left"/>
    </xf>
    <xf numFmtId="39" fontId="12" fillId="0" borderId="0" xfId="6" applyFont="1" applyAlignment="1">
      <alignment horizontal="right"/>
    </xf>
    <xf numFmtId="165" fontId="13" fillId="0" borderId="0" xfId="6" applyNumberFormat="1" applyFont="1" applyAlignment="1">
      <alignment horizontal="left" vertical="center"/>
    </xf>
    <xf numFmtId="165" fontId="12" fillId="0" borderId="0" xfId="6" applyNumberFormat="1" applyFont="1" applyAlignment="1">
      <alignment vertical="center"/>
    </xf>
    <xf numFmtId="165" fontId="12" fillId="0" borderId="0" xfId="0" applyNumberFormat="1" applyFont="1" applyAlignment="1">
      <alignment vertical="center"/>
    </xf>
    <xf numFmtId="165" fontId="12" fillId="0" borderId="0" xfId="6" applyNumberFormat="1" applyFont="1" applyAlignment="1">
      <alignment horizontal="left" vertical="center"/>
    </xf>
    <xf numFmtId="165" fontId="12" fillId="0" borderId="0" xfId="0" quotePrefix="1" applyNumberFormat="1" applyFont="1" applyAlignment="1">
      <alignment horizontal="center" vertical="center"/>
    </xf>
    <xf numFmtId="165" fontId="16" fillId="0" borderId="0" xfId="6" applyNumberFormat="1" applyFont="1" applyAlignment="1">
      <alignment horizontal="left" vertical="center"/>
    </xf>
    <xf numFmtId="165" fontId="14" fillId="0" borderId="0" xfId="6" applyNumberFormat="1" applyFont="1" applyAlignment="1">
      <alignment horizontal="left" vertical="center"/>
    </xf>
    <xf numFmtId="165" fontId="14" fillId="0" borderId="0" xfId="6" applyNumberFormat="1" applyFont="1" applyAlignment="1">
      <alignment vertical="center"/>
    </xf>
    <xf numFmtId="165" fontId="16" fillId="0" borderId="0" xfId="6" applyNumberFormat="1" applyFont="1" applyAlignment="1">
      <alignment vertical="center"/>
    </xf>
    <xf numFmtId="165" fontId="18" fillId="0" borderId="0" xfId="6" applyNumberFormat="1" applyFont="1" applyAlignment="1">
      <alignment vertical="center"/>
    </xf>
    <xf numFmtId="165" fontId="18" fillId="0" borderId="0" xfId="0" applyNumberFormat="1" applyFont="1" applyAlignment="1">
      <alignment vertical="center"/>
    </xf>
    <xf numFmtId="165" fontId="16" fillId="0" borderId="0" xfId="0" applyNumberFormat="1" applyFont="1" applyAlignment="1">
      <alignment vertical="center"/>
    </xf>
    <xf numFmtId="165" fontId="15" fillId="0" borderId="0" xfId="6" applyNumberFormat="1" applyFont="1" applyAlignment="1">
      <alignment vertical="center"/>
    </xf>
    <xf numFmtId="39" fontId="16" fillId="0" borderId="0" xfId="6" applyFont="1" applyAlignment="1">
      <alignment horizontal="right" vertical="center"/>
    </xf>
    <xf numFmtId="165" fontId="14" fillId="0" borderId="0" xfId="12" applyNumberFormat="1" applyFont="1" applyAlignment="1">
      <alignment vertical="center"/>
    </xf>
    <xf numFmtId="165" fontId="8" fillId="0" borderId="0" xfId="14" applyNumberFormat="1" applyFont="1"/>
    <xf numFmtId="165" fontId="10" fillId="0" borderId="0" xfId="14" applyNumberFormat="1" applyFont="1"/>
    <xf numFmtId="39" fontId="10" fillId="0" borderId="0" xfId="16" applyNumberFormat="1" applyFont="1" applyAlignment="1">
      <alignment horizontal="left"/>
    </xf>
    <xf numFmtId="39" fontId="13" fillId="0" borderId="0" xfId="13" applyNumberFormat="1" applyFont="1"/>
    <xf numFmtId="39" fontId="8" fillId="0" borderId="0" xfId="16" applyNumberFormat="1" applyFont="1"/>
    <xf numFmtId="168" fontId="12" fillId="0" borderId="4" xfId="6" applyNumberFormat="1" applyFont="1" applyBorder="1"/>
    <xf numFmtId="168" fontId="12" fillId="0" borderId="0" xfId="6" applyNumberFormat="1" applyFont="1" applyAlignment="1">
      <alignment horizontal="left"/>
    </xf>
    <xf numFmtId="168" fontId="12" fillId="0" borderId="0" xfId="6" applyNumberFormat="1" applyFont="1"/>
    <xf numFmtId="168" fontId="12" fillId="0" borderId="0" xfId="0" applyNumberFormat="1" applyFont="1"/>
    <xf numFmtId="168" fontId="12" fillId="0" borderId="0" xfId="0" applyNumberFormat="1" applyFont="1" applyAlignment="1">
      <alignment horizontal="right"/>
    </xf>
    <xf numFmtId="168" fontId="12" fillId="0" borderId="0" xfId="6" applyNumberFormat="1" applyFont="1" applyAlignment="1">
      <alignment horizontal="right"/>
    </xf>
    <xf numFmtId="168" fontId="12" fillId="0" borderId="0" xfId="6" quotePrefix="1" applyNumberFormat="1" applyFont="1" applyAlignment="1">
      <alignment horizontal="left"/>
    </xf>
    <xf numFmtId="168" fontId="12" fillId="0" borderId="0" xfId="6" quotePrefix="1" applyNumberFormat="1" applyFont="1" applyAlignment="1">
      <alignment horizontal="right"/>
    </xf>
    <xf numFmtId="168" fontId="12" fillId="0" borderId="1" xfId="6" applyNumberFormat="1" applyFont="1" applyBorder="1"/>
    <xf numFmtId="166" fontId="12" fillId="0" borderId="0" xfId="20" applyNumberFormat="1" applyFont="1"/>
    <xf numFmtId="166" fontId="12" fillId="0" borderId="0" xfId="20" applyNumberFormat="1" applyFont="1" applyAlignment="1">
      <alignment vertical="center"/>
    </xf>
    <xf numFmtId="165" fontId="13" fillId="0" borderId="0" xfId="6" applyNumberFormat="1" applyFont="1" applyAlignment="1">
      <alignment horizontal="center"/>
    </xf>
    <xf numFmtId="165" fontId="12" fillId="0" borderId="0" xfId="6" quotePrefix="1" applyNumberFormat="1" applyFont="1" applyAlignment="1">
      <alignment horizontal="center"/>
    </xf>
    <xf numFmtId="165" fontId="8" fillId="0" borderId="0" xfId="6" applyNumberFormat="1" applyFont="1" applyAlignment="1">
      <alignment horizontal="center"/>
    </xf>
    <xf numFmtId="39" fontId="10" fillId="0" borderId="3" xfId="6" applyFont="1" applyBorder="1" applyAlignment="1">
      <alignment horizontal="center"/>
    </xf>
    <xf numFmtId="39" fontId="10" fillId="0" borderId="0" xfId="6" applyFont="1" applyAlignment="1">
      <alignment horizontal="center"/>
    </xf>
    <xf numFmtId="168" fontId="12" fillId="0" borderId="5" xfId="6" applyNumberFormat="1" applyFont="1" applyBorder="1"/>
    <xf numFmtId="168" fontId="12" fillId="0" borderId="2" xfId="6" applyNumberFormat="1" applyFont="1" applyBorder="1"/>
    <xf numFmtId="39" fontId="8" fillId="0" borderId="0" xfId="15" applyFont="1" applyAlignment="1">
      <alignment horizontal="left"/>
    </xf>
    <xf numFmtId="39" fontId="10" fillId="0" borderId="0" xfId="16" applyNumberFormat="1" applyFont="1"/>
    <xf numFmtId="165" fontId="12" fillId="0" borderId="0" xfId="6" quotePrefix="1" applyNumberFormat="1" applyFont="1"/>
    <xf numFmtId="166" fontId="8" fillId="0" borderId="0" xfId="14" applyNumberFormat="1" applyFont="1"/>
    <xf numFmtId="166" fontId="8" fillId="0" borderId="5" xfId="14" applyNumberFormat="1" applyFont="1" applyBorder="1"/>
    <xf numFmtId="166" fontId="8" fillId="0" borderId="1" xfId="14" applyNumberFormat="1" applyFont="1" applyBorder="1"/>
    <xf numFmtId="166" fontId="8" fillId="0" borderId="2" xfId="14" applyNumberFormat="1" applyFont="1" applyBorder="1"/>
    <xf numFmtId="165" fontId="14" fillId="0" borderId="1" xfId="6" quotePrefix="1" applyNumberFormat="1" applyFont="1" applyBorder="1" applyAlignment="1">
      <alignment horizontal="center" vertical="center"/>
    </xf>
    <xf numFmtId="165" fontId="14" fillId="0" borderId="5" xfId="6" applyNumberFormat="1" applyFont="1" applyBorder="1" applyAlignment="1">
      <alignment vertical="center"/>
    </xf>
    <xf numFmtId="165" fontId="12" fillId="0" borderId="0" xfId="12" applyNumberFormat="1" applyFont="1" applyAlignment="1">
      <alignment horizontal="center"/>
    </xf>
    <xf numFmtId="39" fontId="13" fillId="0" borderId="0" xfId="6" applyFont="1"/>
    <xf numFmtId="39" fontId="13" fillId="0" borderId="3" xfId="6" applyFont="1" applyBorder="1" applyAlignment="1">
      <alignment horizontal="center"/>
    </xf>
    <xf numFmtId="49" fontId="13" fillId="0" borderId="1" xfId="0" quotePrefix="1" applyNumberFormat="1" applyFont="1" applyBorder="1" applyAlignment="1">
      <alignment horizontal="center"/>
    </xf>
    <xf numFmtId="165" fontId="13" fillId="0" borderId="5" xfId="0" applyNumberFormat="1" applyFont="1" applyBorder="1" applyAlignment="1">
      <alignment horizontal="center"/>
    </xf>
    <xf numFmtId="165" fontId="12" fillId="0" borderId="0" xfId="0" applyNumberFormat="1" applyFont="1" applyAlignment="1">
      <alignment horizontal="center"/>
    </xf>
    <xf numFmtId="165" fontId="8" fillId="0" borderId="0" xfId="0" applyNumberFormat="1" applyFont="1"/>
    <xf numFmtId="165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vertical="center"/>
    </xf>
    <xf numFmtId="165" fontId="8" fillId="0" borderId="0" xfId="0" quotePrefix="1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16" fillId="0" borderId="0" xfId="6" applyNumberFormat="1" applyFont="1" applyAlignment="1">
      <alignment horizontal="center"/>
    </xf>
    <xf numFmtId="165" fontId="16" fillId="0" borderId="0" xfId="12" applyNumberFormat="1" applyFont="1"/>
    <xf numFmtId="4" fontId="16" fillId="0" borderId="0" xfId="12" applyNumberFormat="1" applyFont="1"/>
    <xf numFmtId="165" fontId="16" fillId="0" borderId="0" xfId="6" applyNumberFormat="1" applyFont="1" applyAlignment="1">
      <alignment horizontal="center" vertical="center"/>
    </xf>
    <xf numFmtId="165" fontId="16" fillId="0" borderId="0" xfId="12" applyNumberFormat="1" applyFont="1" applyAlignment="1">
      <alignment vertical="center"/>
    </xf>
    <xf numFmtId="4" fontId="16" fillId="0" borderId="0" xfId="12" applyNumberFormat="1" applyFont="1" applyAlignment="1">
      <alignment vertical="center"/>
    </xf>
    <xf numFmtId="165" fontId="14" fillId="0" borderId="0" xfId="6" applyNumberFormat="1" applyFont="1" applyAlignment="1">
      <alignment horizontal="center" vertical="center"/>
    </xf>
    <xf numFmtId="165" fontId="16" fillId="0" borderId="0" xfId="6" applyNumberFormat="1" applyFont="1" applyAlignment="1">
      <alignment horizontal="left"/>
    </xf>
    <xf numFmtId="165" fontId="16" fillId="0" borderId="0" xfId="6" applyNumberFormat="1" applyFont="1"/>
    <xf numFmtId="165" fontId="16" fillId="0" borderId="0" xfId="6" quotePrefix="1" applyNumberFormat="1" applyFont="1" applyAlignment="1">
      <alignment horizontal="center"/>
    </xf>
    <xf numFmtId="166" fontId="16" fillId="0" borderId="0" xfId="6" applyNumberFormat="1" applyFont="1"/>
    <xf numFmtId="166" fontId="16" fillId="0" borderId="0" xfId="12" applyNumberFormat="1" applyFont="1"/>
    <xf numFmtId="166" fontId="16" fillId="0" borderId="3" xfId="6" applyNumberFormat="1" applyFont="1" applyBorder="1"/>
    <xf numFmtId="165" fontId="14" fillId="0" borderId="0" xfId="6" applyNumberFormat="1" applyFont="1"/>
    <xf numFmtId="166" fontId="16" fillId="0" borderId="1" xfId="6" applyNumberFormat="1" applyFont="1" applyBorder="1"/>
    <xf numFmtId="165" fontId="16" fillId="0" borderId="0" xfId="6" applyNumberFormat="1" applyFont="1" applyAlignment="1">
      <alignment horizontal="left" indent="1"/>
    </xf>
    <xf numFmtId="165" fontId="16" fillId="0" borderId="0" xfId="12" quotePrefix="1" applyNumberFormat="1" applyFont="1" applyAlignment="1">
      <alignment horizontal="center"/>
    </xf>
    <xf numFmtId="165" fontId="14" fillId="0" borderId="0" xfId="6" applyNumberFormat="1" applyFont="1" applyAlignment="1">
      <alignment horizontal="left"/>
    </xf>
    <xf numFmtId="166" fontId="16" fillId="0" borderId="1" xfId="12" applyNumberFormat="1" applyFont="1" applyBorder="1"/>
    <xf numFmtId="166" fontId="16" fillId="0" borderId="5" xfId="6" applyNumberFormat="1" applyFont="1" applyBorder="1"/>
    <xf numFmtId="166" fontId="16" fillId="0" borderId="3" xfId="12" applyNumberFormat="1" applyFont="1" applyBorder="1"/>
    <xf numFmtId="166" fontId="16" fillId="0" borderId="2" xfId="6" applyNumberFormat="1" applyFont="1" applyBorder="1"/>
    <xf numFmtId="166" fontId="16" fillId="0" borderId="0" xfId="12" applyNumberFormat="1" applyFont="1" applyAlignment="1">
      <alignment vertical="center"/>
    </xf>
    <xf numFmtId="166" fontId="16" fillId="0" borderId="0" xfId="6" applyNumberFormat="1" applyFont="1" applyAlignment="1">
      <alignment vertical="center"/>
    </xf>
    <xf numFmtId="166" fontId="16" fillId="0" borderId="2" xfId="12" applyNumberFormat="1" applyFont="1" applyBorder="1"/>
    <xf numFmtId="164" fontId="12" fillId="0" borderId="0" xfId="18" applyNumberFormat="1" applyFont="1" applyFill="1"/>
    <xf numFmtId="165" fontId="18" fillId="0" borderId="0" xfId="0" applyNumberFormat="1" applyFont="1" applyAlignment="1">
      <alignment horizontal="left" vertical="center"/>
    </xf>
    <xf numFmtId="165" fontId="16" fillId="0" borderId="0" xfId="12" applyNumberFormat="1" applyFont="1" applyAlignment="1">
      <alignment horizontal="center" vertical="center"/>
    </xf>
    <xf numFmtId="165" fontId="18" fillId="0" borderId="0" xfId="6" applyNumberFormat="1" applyFont="1" applyAlignment="1">
      <alignment horizontal="center"/>
    </xf>
    <xf numFmtId="165" fontId="18" fillId="0" borderId="0" xfId="13" applyNumberFormat="1" applyFont="1"/>
    <xf numFmtId="165" fontId="18" fillId="0" borderId="0" xfId="6" applyNumberFormat="1" applyFont="1"/>
    <xf numFmtId="39" fontId="16" fillId="0" borderId="0" xfId="6" applyFont="1" applyAlignment="1">
      <alignment horizontal="right"/>
    </xf>
    <xf numFmtId="165" fontId="18" fillId="0" borderId="5" xfId="6" applyNumberFormat="1" applyFont="1" applyBorder="1" applyAlignment="1">
      <alignment horizontal="center"/>
    </xf>
    <xf numFmtId="165" fontId="18" fillId="0" borderId="5" xfId="13" applyNumberFormat="1" applyFont="1" applyBorder="1"/>
    <xf numFmtId="165" fontId="18" fillId="0" borderId="5" xfId="13" applyNumberFormat="1" applyFont="1" applyBorder="1" applyAlignment="1">
      <alignment horizontal="center"/>
    </xf>
    <xf numFmtId="165" fontId="18" fillId="0" borderId="5" xfId="6" applyNumberFormat="1" applyFont="1" applyBorder="1"/>
    <xf numFmtId="165" fontId="18" fillId="0" borderId="0" xfId="13" applyNumberFormat="1" applyFont="1" applyAlignment="1">
      <alignment horizontal="center"/>
    </xf>
    <xf numFmtId="165" fontId="18" fillId="0" borderId="0" xfId="6" applyNumberFormat="1" applyFont="1" applyAlignment="1">
      <alignment horizontal="center" wrapText="1"/>
    </xf>
    <xf numFmtId="165" fontId="18" fillId="0" borderId="3" xfId="6" applyNumberFormat="1" applyFont="1" applyBorder="1"/>
    <xf numFmtId="165" fontId="18" fillId="0" borderId="3" xfId="6" applyNumberFormat="1" applyFont="1" applyBorder="1" applyAlignment="1">
      <alignment horizontal="center"/>
    </xf>
    <xf numFmtId="165" fontId="18" fillId="0" borderId="3" xfId="13" applyNumberFormat="1" applyFont="1" applyBorder="1" applyAlignment="1">
      <alignment horizontal="center"/>
    </xf>
    <xf numFmtId="165" fontId="18" fillId="0" borderId="3" xfId="13" applyNumberFormat="1" applyFont="1" applyBorder="1"/>
    <xf numFmtId="165" fontId="18" fillId="0" borderId="3" xfId="6" applyNumberFormat="1" applyFont="1" applyBorder="1" applyAlignment="1">
      <alignment wrapText="1"/>
    </xf>
    <xf numFmtId="165" fontId="20" fillId="0" borderId="0" xfId="8" applyNumberFormat="1" applyFont="1"/>
    <xf numFmtId="165" fontId="18" fillId="0" borderId="0" xfId="8" applyNumberFormat="1" applyFont="1"/>
    <xf numFmtId="165" fontId="18" fillId="0" borderId="0" xfId="13" quotePrefix="1" applyNumberFormat="1" applyFont="1" applyAlignment="1">
      <alignment horizontal="center"/>
    </xf>
    <xf numFmtId="166" fontId="18" fillId="0" borderId="5" xfId="13" applyNumberFormat="1" applyFont="1" applyBorder="1" applyAlignment="1">
      <alignment horizontal="right"/>
    </xf>
    <xf numFmtId="166" fontId="18" fillId="0" borderId="0" xfId="13" applyNumberFormat="1" applyFont="1" applyAlignment="1">
      <alignment horizontal="right"/>
    </xf>
    <xf numFmtId="165" fontId="18" fillId="0" borderId="0" xfId="6" applyNumberFormat="1" applyFont="1" applyAlignment="1">
      <alignment horizontal="left"/>
    </xf>
    <xf numFmtId="166" fontId="18" fillId="0" borderId="0" xfId="13" applyNumberFormat="1" applyFont="1"/>
    <xf numFmtId="165" fontId="8" fillId="0" borderId="0" xfId="8" applyNumberFormat="1" applyFont="1"/>
    <xf numFmtId="166" fontId="18" fillId="0" borderId="2" xfId="13" applyNumberFormat="1" applyFont="1" applyBorder="1"/>
    <xf numFmtId="165" fontId="18" fillId="0" borderId="0" xfId="0" applyNumberFormat="1" applyFont="1"/>
    <xf numFmtId="166" fontId="16" fillId="0" borderId="0" xfId="20" applyNumberFormat="1" applyFont="1"/>
    <xf numFmtId="4" fontId="18" fillId="0" borderId="0" xfId="13" applyNumberFormat="1" applyFont="1"/>
    <xf numFmtId="165" fontId="8" fillId="0" borderId="0" xfId="13" applyNumberFormat="1" applyFont="1"/>
    <xf numFmtId="165" fontId="10" fillId="0" borderId="0" xfId="6" applyNumberFormat="1" applyFont="1"/>
    <xf numFmtId="165" fontId="13" fillId="0" borderId="0" xfId="6" applyNumberFormat="1" applyFont="1" applyAlignment="1">
      <alignment vertical="center"/>
    </xf>
    <xf numFmtId="165" fontId="8" fillId="0" borderId="5" xfId="6" applyNumberFormat="1" applyFont="1" applyBorder="1" applyAlignment="1">
      <alignment horizontal="center" vertical="center"/>
    </xf>
    <xf numFmtId="165" fontId="8" fillId="0" borderId="5" xfId="6" applyNumberFormat="1" applyFont="1" applyBorder="1" applyAlignment="1">
      <alignment horizontal="center"/>
    </xf>
    <xf numFmtId="165" fontId="8" fillId="0" borderId="5" xfId="6" applyNumberFormat="1" applyFont="1" applyBorder="1" applyAlignment="1">
      <alignment vertical="center"/>
    </xf>
    <xf numFmtId="165" fontId="8" fillId="0" borderId="0" xfId="6" applyNumberFormat="1" applyFont="1" applyAlignment="1">
      <alignment horizontal="center" vertical="center"/>
    </xf>
    <xf numFmtId="165" fontId="8" fillId="0" borderId="0" xfId="6" applyNumberFormat="1" applyFont="1" applyAlignment="1">
      <alignment vertical="center"/>
    </xf>
    <xf numFmtId="165" fontId="8" fillId="0" borderId="0" xfId="6" applyNumberFormat="1" applyFont="1" applyAlignment="1">
      <alignment horizontal="center" vertical="center" wrapText="1"/>
    </xf>
    <xf numFmtId="165" fontId="8" fillId="0" borderId="3" xfId="6" applyNumberFormat="1" applyFont="1" applyBorder="1" applyAlignment="1">
      <alignment vertical="center"/>
    </xf>
    <xf numFmtId="165" fontId="8" fillId="0" borderId="3" xfId="6" applyNumberFormat="1" applyFont="1" applyBorder="1" applyAlignment="1">
      <alignment horizontal="center" vertical="center"/>
    </xf>
    <xf numFmtId="165" fontId="8" fillId="0" borderId="3" xfId="13" applyNumberFormat="1" applyFont="1" applyBorder="1" applyAlignment="1">
      <alignment horizontal="center"/>
    </xf>
    <xf numFmtId="165" fontId="8" fillId="0" borderId="3" xfId="6" applyNumberFormat="1" applyFont="1" applyBorder="1" applyAlignment="1">
      <alignment vertical="center" wrapText="1"/>
    </xf>
    <xf numFmtId="165" fontId="10" fillId="0" borderId="0" xfId="8" applyNumberFormat="1" applyFont="1"/>
    <xf numFmtId="165" fontId="8" fillId="0" borderId="0" xfId="13" applyNumberFormat="1" applyFont="1" applyAlignment="1">
      <alignment horizontal="center"/>
    </xf>
    <xf numFmtId="166" fontId="8" fillId="0" borderId="5" xfId="13" applyNumberFormat="1" applyFont="1" applyBorder="1" applyAlignment="1">
      <alignment horizontal="right"/>
    </xf>
    <xf numFmtId="166" fontId="8" fillId="0" borderId="0" xfId="13" applyNumberFormat="1" applyFont="1" applyAlignment="1">
      <alignment horizontal="right"/>
    </xf>
    <xf numFmtId="165" fontId="8" fillId="0" borderId="0" xfId="13" applyNumberFormat="1" applyFont="1" applyAlignment="1">
      <alignment horizontal="right"/>
    </xf>
    <xf numFmtId="165" fontId="8" fillId="0" borderId="0" xfId="8" applyNumberFormat="1" applyFont="1" applyAlignment="1">
      <alignment horizontal="left" indent="1"/>
    </xf>
    <xf numFmtId="166" fontId="8" fillId="0" borderId="2" xfId="13" applyNumberFormat="1" applyFont="1" applyBorder="1" applyAlignment="1">
      <alignment horizontal="right"/>
    </xf>
    <xf numFmtId="4" fontId="8" fillId="0" borderId="0" xfId="13" applyNumberFormat="1" applyFont="1"/>
    <xf numFmtId="165" fontId="12" fillId="0" borderId="0" xfId="6" applyNumberFormat="1" applyFont="1" applyAlignment="1">
      <alignment horizontal="center"/>
    </xf>
    <xf numFmtId="49" fontId="12" fillId="0" borderId="0" xfId="0" quotePrefix="1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165" fontId="8" fillId="0" borderId="0" xfId="0" quotePrefix="1" applyNumberFormat="1" applyFont="1" applyAlignment="1">
      <alignment horizontal="center"/>
    </xf>
    <xf numFmtId="167" fontId="12" fillId="0" borderId="0" xfId="6" applyNumberFormat="1" applyFont="1"/>
    <xf numFmtId="165" fontId="12" fillId="0" borderId="1" xfId="6" applyNumberFormat="1" applyFont="1" applyBorder="1"/>
    <xf numFmtId="165" fontId="12" fillId="0" borderId="4" xfId="6" applyNumberFormat="1" applyFont="1" applyBorder="1"/>
    <xf numFmtId="39" fontId="8" fillId="0" borderId="0" xfId="21" applyNumberFormat="1" applyFont="1"/>
    <xf numFmtId="40" fontId="8" fillId="0" borderId="0" xfId="0" applyNumberFormat="1" applyFont="1" applyAlignment="1">
      <alignment horizontal="left" indent="5"/>
    </xf>
    <xf numFmtId="165" fontId="13" fillId="0" borderId="0" xfId="6" applyNumberFormat="1" applyFont="1" applyAlignment="1">
      <alignment horizontal="right"/>
    </xf>
    <xf numFmtId="168" fontId="12" fillId="0" borderId="0" xfId="0" quotePrefix="1" applyNumberFormat="1" applyFont="1" applyAlignment="1">
      <alignment horizontal="left"/>
    </xf>
    <xf numFmtId="168" fontId="12" fillId="0" borderId="0" xfId="0" applyNumberFormat="1" applyFont="1" applyAlignment="1">
      <alignment horizontal="left"/>
    </xf>
    <xf numFmtId="168" fontId="12" fillId="0" borderId="3" xfId="6" applyNumberFormat="1" applyFont="1" applyBorder="1"/>
    <xf numFmtId="165" fontId="12" fillId="0" borderId="0" xfId="6" applyNumberFormat="1" applyFont="1" applyAlignment="1">
      <alignment horizontal="center"/>
    </xf>
    <xf numFmtId="165" fontId="13" fillId="0" borderId="0" xfId="6" applyNumberFormat="1" applyFont="1" applyAlignment="1">
      <alignment horizontal="center"/>
    </xf>
    <xf numFmtId="165" fontId="12" fillId="0" borderId="0" xfId="6" quotePrefix="1" applyNumberFormat="1" applyFont="1" applyAlignment="1">
      <alignment horizontal="center"/>
    </xf>
    <xf numFmtId="165" fontId="13" fillId="0" borderId="0" xfId="6" applyNumberFormat="1" applyFont="1" applyAlignment="1">
      <alignment horizontal="center" vertical="center"/>
    </xf>
    <xf numFmtId="165" fontId="16" fillId="0" borderId="0" xfId="6" applyNumberFormat="1" applyFont="1" applyAlignment="1">
      <alignment horizontal="center"/>
    </xf>
    <xf numFmtId="165" fontId="14" fillId="0" borderId="0" xfId="6" applyNumberFormat="1" applyFont="1" applyAlignment="1">
      <alignment horizontal="center"/>
    </xf>
    <xf numFmtId="39" fontId="14" fillId="0" borderId="3" xfId="6" applyFont="1" applyBorder="1" applyAlignment="1">
      <alignment horizontal="center"/>
    </xf>
    <xf numFmtId="39" fontId="14" fillId="0" borderId="0" xfId="6" applyFont="1" applyAlignment="1">
      <alignment horizontal="center"/>
    </xf>
    <xf numFmtId="165" fontId="18" fillId="0" borderId="5" xfId="6" applyNumberFormat="1" applyFont="1" applyBorder="1" applyAlignment="1">
      <alignment horizontal="center"/>
    </xf>
    <xf numFmtId="165" fontId="20" fillId="0" borderId="3" xfId="6" applyNumberFormat="1" applyFont="1" applyBorder="1" applyAlignment="1">
      <alignment horizontal="center"/>
    </xf>
    <xf numFmtId="165" fontId="18" fillId="0" borderId="0" xfId="6" applyNumberFormat="1" applyFont="1" applyAlignment="1">
      <alignment horizontal="center"/>
    </xf>
    <xf numFmtId="165" fontId="20" fillId="0" borderId="0" xfId="6" applyNumberFormat="1" applyFont="1" applyAlignment="1">
      <alignment horizontal="center"/>
    </xf>
    <xf numFmtId="165" fontId="8" fillId="0" borderId="5" xfId="6" applyNumberFormat="1" applyFont="1" applyBorder="1" applyAlignment="1">
      <alignment horizontal="center" vertical="center"/>
    </xf>
    <xf numFmtId="165" fontId="10" fillId="0" borderId="3" xfId="6" applyNumberFormat="1" applyFont="1" applyBorder="1" applyAlignment="1">
      <alignment horizontal="center"/>
    </xf>
    <xf numFmtId="165" fontId="8" fillId="0" borderId="0" xfId="6" applyNumberFormat="1" applyFont="1" applyAlignment="1">
      <alignment horizontal="center"/>
    </xf>
    <xf numFmtId="165" fontId="10" fillId="0" borderId="0" xfId="6" applyNumberFormat="1" applyFont="1" applyAlignment="1">
      <alignment horizontal="center"/>
    </xf>
    <xf numFmtId="39" fontId="10" fillId="0" borderId="0" xfId="6" applyFont="1" applyAlignment="1">
      <alignment horizontal="center"/>
    </xf>
    <xf numFmtId="39" fontId="10" fillId="0" borderId="3" xfId="6" applyFont="1" applyBorder="1" applyAlignment="1">
      <alignment horizontal="center"/>
    </xf>
    <xf numFmtId="165" fontId="8" fillId="0" borderId="0" xfId="6" quotePrefix="1" applyNumberFormat="1" applyFont="1" applyAlignment="1">
      <alignment horizontal="center"/>
    </xf>
    <xf numFmtId="166" fontId="16" fillId="0" borderId="0" xfId="12" applyNumberFormat="1" applyFont="1" applyFill="1"/>
  </cellXfs>
  <cellStyles count="22">
    <cellStyle name="Comma 2" xfId="1" xr:uid="{00000000-0005-0000-0000-000001000000}"/>
    <cellStyle name="Comma 2 2" xfId="2" xr:uid="{00000000-0005-0000-0000-000002000000}"/>
    <cellStyle name="Comma 2 2 2" xfId="10" xr:uid="{00000000-0005-0000-0000-000003000000}"/>
    <cellStyle name="Comma 3" xfId="3" xr:uid="{00000000-0005-0000-0000-000004000000}"/>
    <cellStyle name="Comma 3 2" xfId="9" xr:uid="{00000000-0005-0000-0000-000005000000}"/>
    <cellStyle name="Comma 4 2" xfId="19" xr:uid="{00000000-0005-0000-0000-000006000000}"/>
    <cellStyle name="Normal" xfId="0" builtinId="0"/>
    <cellStyle name="Normal 10" xfId="11" xr:uid="{00000000-0005-0000-0000-000008000000}"/>
    <cellStyle name="Normal 11 2" xfId="16" xr:uid="{00000000-0005-0000-0000-000009000000}"/>
    <cellStyle name="Normal 2" xfId="4" xr:uid="{00000000-0005-0000-0000-00000A000000}"/>
    <cellStyle name="Normal 2 2" xfId="13" xr:uid="{00000000-0005-0000-0000-00000B000000}"/>
    <cellStyle name="Normal 3" xfId="8" xr:uid="{00000000-0005-0000-0000-00000C000000}"/>
    <cellStyle name="Normal_STA96e" xfId="15" xr:uid="{00000000-0005-0000-0000-00000D000000}"/>
    <cellStyle name="จุลภาค 3" xfId="18" xr:uid="{00000000-0005-0000-0000-00000E000000}"/>
    <cellStyle name="ปกติ 2" xfId="5" xr:uid="{00000000-0005-0000-0000-00000F000000}"/>
    <cellStyle name="ปกติ 2 2" xfId="14" xr:uid="{00000000-0005-0000-0000-000010000000}"/>
    <cellStyle name="ปกติ 2 6" xfId="17" xr:uid="{00000000-0005-0000-0000-000011000000}"/>
    <cellStyle name="ปกติ 3" xfId="12" xr:uid="{00000000-0005-0000-0000-000012000000}"/>
    <cellStyle name="ปกติ_bsplt new1" xfId="21" xr:uid="{00000000-0005-0000-0000-000013000000}"/>
    <cellStyle name="ปกติ_Sheet1" xfId="6" xr:uid="{00000000-0005-0000-0000-000014000000}"/>
    <cellStyle name="ปกติ_Sheet1_อรดา-Mar'51" xfId="20" xr:uid="{00000000-0005-0000-0000-000015000000}"/>
    <cellStyle name="ลักษณะ 1" xfId="7" xr:uid="{00000000-0005-0000-0000-000016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124"/>
  <sheetViews>
    <sheetView view="pageBreakPreview" topLeftCell="A87" zoomScaleNormal="92" zoomScaleSheetLayoutView="100" workbookViewId="0">
      <selection activeCell="T67" sqref="T67"/>
    </sheetView>
  </sheetViews>
  <sheetFormatPr defaultColWidth="9.125" defaultRowHeight="25.5" customHeight="1"/>
  <cols>
    <col min="1" max="2" width="9.125" style="2"/>
    <col min="3" max="3" width="9.125" style="2" customWidth="1"/>
    <col min="4" max="4" width="9.25" style="2" customWidth="1"/>
    <col min="5" max="5" width="9.375" style="2" customWidth="1"/>
    <col min="6" max="6" width="8.75" style="2" customWidth="1"/>
    <col min="7" max="7" width="2" style="2" customWidth="1"/>
    <col min="8" max="8" width="16.75" style="2" customWidth="1"/>
    <col min="9" max="9" width="1.625" style="2" customWidth="1"/>
    <col min="10" max="10" width="15.25" style="2" customWidth="1"/>
    <col min="11" max="11" width="1.625" style="2" customWidth="1"/>
    <col min="12" max="12" width="16.75" style="2" customWidth="1"/>
    <col min="13" max="13" width="1.625" style="2" customWidth="1"/>
    <col min="14" max="14" width="15.25" style="2" customWidth="1"/>
    <col min="15" max="15" width="2" style="2" customWidth="1"/>
    <col min="16" max="208" width="9.125" style="2"/>
    <col min="209" max="209" width="2.375" style="2" customWidth="1"/>
    <col min="210" max="210" width="8.125" style="2" customWidth="1"/>
    <col min="211" max="211" width="1.125" style="2" customWidth="1"/>
    <col min="212" max="212" width="14.375" style="2" customWidth="1"/>
    <col min="213" max="213" width="1.125" style="2" customWidth="1"/>
    <col min="214" max="214" width="14.75" style="2" customWidth="1"/>
    <col min="215" max="215" width="1.125" style="2" customWidth="1"/>
    <col min="216" max="216" width="14.625" style="2" customWidth="1"/>
    <col min="217" max="217" width="1.125" style="2" customWidth="1"/>
    <col min="218" max="218" width="14.75" style="2" customWidth="1"/>
    <col min="219" max="219" width="1.125" style="2" customWidth="1"/>
    <col min="220" max="464" width="9.125" style="2"/>
    <col min="465" max="465" width="2.375" style="2" customWidth="1"/>
    <col min="466" max="466" width="8.125" style="2" customWidth="1"/>
    <col min="467" max="467" width="1.125" style="2" customWidth="1"/>
    <col min="468" max="468" width="14.375" style="2" customWidth="1"/>
    <col min="469" max="469" width="1.125" style="2" customWidth="1"/>
    <col min="470" max="470" width="14.75" style="2" customWidth="1"/>
    <col min="471" max="471" width="1.125" style="2" customWidth="1"/>
    <col min="472" max="472" width="14.625" style="2" customWidth="1"/>
    <col min="473" max="473" width="1.125" style="2" customWidth="1"/>
    <col min="474" max="474" width="14.75" style="2" customWidth="1"/>
    <col min="475" max="475" width="1.125" style="2" customWidth="1"/>
    <col min="476" max="720" width="9.125" style="2"/>
    <col min="721" max="721" width="2.375" style="2" customWidth="1"/>
    <col min="722" max="722" width="8.125" style="2" customWidth="1"/>
    <col min="723" max="723" width="1.125" style="2" customWidth="1"/>
    <col min="724" max="724" width="14.375" style="2" customWidth="1"/>
    <col min="725" max="725" width="1.125" style="2" customWidth="1"/>
    <col min="726" max="726" width="14.75" style="2" customWidth="1"/>
    <col min="727" max="727" width="1.125" style="2" customWidth="1"/>
    <col min="728" max="728" width="14.625" style="2" customWidth="1"/>
    <col min="729" max="729" width="1.125" style="2" customWidth="1"/>
    <col min="730" max="730" width="14.75" style="2" customWidth="1"/>
    <col min="731" max="731" width="1.125" style="2" customWidth="1"/>
    <col min="732" max="976" width="9.125" style="2"/>
    <col min="977" max="977" width="2.375" style="2" customWidth="1"/>
    <col min="978" max="978" width="8.125" style="2" customWidth="1"/>
    <col min="979" max="979" width="1.125" style="2" customWidth="1"/>
    <col min="980" max="980" width="14.375" style="2" customWidth="1"/>
    <col min="981" max="981" width="1.125" style="2" customWidth="1"/>
    <col min="982" max="982" width="14.75" style="2" customWidth="1"/>
    <col min="983" max="983" width="1.125" style="2" customWidth="1"/>
    <col min="984" max="984" width="14.625" style="2" customWidth="1"/>
    <col min="985" max="985" width="1.125" style="2" customWidth="1"/>
    <col min="986" max="986" width="14.75" style="2" customWidth="1"/>
    <col min="987" max="987" width="1.125" style="2" customWidth="1"/>
    <col min="988" max="1232" width="9.125" style="2"/>
    <col min="1233" max="1233" width="2.375" style="2" customWidth="1"/>
    <col min="1234" max="1234" width="8.125" style="2" customWidth="1"/>
    <col min="1235" max="1235" width="1.125" style="2" customWidth="1"/>
    <col min="1236" max="1236" width="14.375" style="2" customWidth="1"/>
    <col min="1237" max="1237" width="1.125" style="2" customWidth="1"/>
    <col min="1238" max="1238" width="14.75" style="2" customWidth="1"/>
    <col min="1239" max="1239" width="1.125" style="2" customWidth="1"/>
    <col min="1240" max="1240" width="14.625" style="2" customWidth="1"/>
    <col min="1241" max="1241" width="1.125" style="2" customWidth="1"/>
    <col min="1242" max="1242" width="14.75" style="2" customWidth="1"/>
    <col min="1243" max="1243" width="1.125" style="2" customWidth="1"/>
    <col min="1244" max="1488" width="9.125" style="2"/>
    <col min="1489" max="1489" width="2.375" style="2" customWidth="1"/>
    <col min="1490" max="1490" width="8.125" style="2" customWidth="1"/>
    <col min="1491" max="1491" width="1.125" style="2" customWidth="1"/>
    <col min="1492" max="1492" width="14.375" style="2" customWidth="1"/>
    <col min="1493" max="1493" width="1.125" style="2" customWidth="1"/>
    <col min="1494" max="1494" width="14.75" style="2" customWidth="1"/>
    <col min="1495" max="1495" width="1.125" style="2" customWidth="1"/>
    <col min="1496" max="1496" width="14.625" style="2" customWidth="1"/>
    <col min="1497" max="1497" width="1.125" style="2" customWidth="1"/>
    <col min="1498" max="1498" width="14.75" style="2" customWidth="1"/>
    <col min="1499" max="1499" width="1.125" style="2" customWidth="1"/>
    <col min="1500" max="1744" width="9.125" style="2"/>
    <col min="1745" max="1745" width="2.375" style="2" customWidth="1"/>
    <col min="1746" max="1746" width="8.125" style="2" customWidth="1"/>
    <col min="1747" max="1747" width="1.125" style="2" customWidth="1"/>
    <col min="1748" max="1748" width="14.375" style="2" customWidth="1"/>
    <col min="1749" max="1749" width="1.125" style="2" customWidth="1"/>
    <col min="1750" max="1750" width="14.75" style="2" customWidth="1"/>
    <col min="1751" max="1751" width="1.125" style="2" customWidth="1"/>
    <col min="1752" max="1752" width="14.625" style="2" customWidth="1"/>
    <col min="1753" max="1753" width="1.125" style="2" customWidth="1"/>
    <col min="1754" max="1754" width="14.75" style="2" customWidth="1"/>
    <col min="1755" max="1755" width="1.125" style="2" customWidth="1"/>
    <col min="1756" max="2000" width="9.125" style="2"/>
    <col min="2001" max="2001" width="2.375" style="2" customWidth="1"/>
    <col min="2002" max="2002" width="8.125" style="2" customWidth="1"/>
    <col min="2003" max="2003" width="1.125" style="2" customWidth="1"/>
    <col min="2004" max="2004" width="14.375" style="2" customWidth="1"/>
    <col min="2005" max="2005" width="1.125" style="2" customWidth="1"/>
    <col min="2006" max="2006" width="14.75" style="2" customWidth="1"/>
    <col min="2007" max="2007" width="1.125" style="2" customWidth="1"/>
    <col min="2008" max="2008" width="14.625" style="2" customWidth="1"/>
    <col min="2009" max="2009" width="1.125" style="2" customWidth="1"/>
    <col min="2010" max="2010" width="14.75" style="2" customWidth="1"/>
    <col min="2011" max="2011" width="1.125" style="2" customWidth="1"/>
    <col min="2012" max="2256" width="9.125" style="2"/>
    <col min="2257" max="2257" width="2.375" style="2" customWidth="1"/>
    <col min="2258" max="2258" width="8.125" style="2" customWidth="1"/>
    <col min="2259" max="2259" width="1.125" style="2" customWidth="1"/>
    <col min="2260" max="2260" width="14.375" style="2" customWidth="1"/>
    <col min="2261" max="2261" width="1.125" style="2" customWidth="1"/>
    <col min="2262" max="2262" width="14.75" style="2" customWidth="1"/>
    <col min="2263" max="2263" width="1.125" style="2" customWidth="1"/>
    <col min="2264" max="2264" width="14.625" style="2" customWidth="1"/>
    <col min="2265" max="2265" width="1.125" style="2" customWidth="1"/>
    <col min="2266" max="2266" width="14.75" style="2" customWidth="1"/>
    <col min="2267" max="2267" width="1.125" style="2" customWidth="1"/>
    <col min="2268" max="2512" width="9.125" style="2"/>
    <col min="2513" max="2513" width="2.375" style="2" customWidth="1"/>
    <col min="2514" max="2514" width="8.125" style="2" customWidth="1"/>
    <col min="2515" max="2515" width="1.125" style="2" customWidth="1"/>
    <col min="2516" max="2516" width="14.375" style="2" customWidth="1"/>
    <col min="2517" max="2517" width="1.125" style="2" customWidth="1"/>
    <col min="2518" max="2518" width="14.75" style="2" customWidth="1"/>
    <col min="2519" max="2519" width="1.125" style="2" customWidth="1"/>
    <col min="2520" max="2520" width="14.625" style="2" customWidth="1"/>
    <col min="2521" max="2521" width="1.125" style="2" customWidth="1"/>
    <col min="2522" max="2522" width="14.75" style="2" customWidth="1"/>
    <col min="2523" max="2523" width="1.125" style="2" customWidth="1"/>
    <col min="2524" max="2768" width="9.125" style="2"/>
    <col min="2769" max="2769" width="2.375" style="2" customWidth="1"/>
    <col min="2770" max="2770" width="8.125" style="2" customWidth="1"/>
    <col min="2771" max="2771" width="1.125" style="2" customWidth="1"/>
    <col min="2772" max="2772" width="14.375" style="2" customWidth="1"/>
    <col min="2773" max="2773" width="1.125" style="2" customWidth="1"/>
    <col min="2774" max="2774" width="14.75" style="2" customWidth="1"/>
    <col min="2775" max="2775" width="1.125" style="2" customWidth="1"/>
    <col min="2776" max="2776" width="14.625" style="2" customWidth="1"/>
    <col min="2777" max="2777" width="1.125" style="2" customWidth="1"/>
    <col min="2778" max="2778" width="14.75" style="2" customWidth="1"/>
    <col min="2779" max="2779" width="1.125" style="2" customWidth="1"/>
    <col min="2780" max="3024" width="9.125" style="2"/>
    <col min="3025" max="3025" width="2.375" style="2" customWidth="1"/>
    <col min="3026" max="3026" width="8.125" style="2" customWidth="1"/>
    <col min="3027" max="3027" width="1.125" style="2" customWidth="1"/>
    <col min="3028" max="3028" width="14.375" style="2" customWidth="1"/>
    <col min="3029" max="3029" width="1.125" style="2" customWidth="1"/>
    <col min="3030" max="3030" width="14.75" style="2" customWidth="1"/>
    <col min="3031" max="3031" width="1.125" style="2" customWidth="1"/>
    <col min="3032" max="3032" width="14.625" style="2" customWidth="1"/>
    <col min="3033" max="3033" width="1.125" style="2" customWidth="1"/>
    <col min="3034" max="3034" width="14.75" style="2" customWidth="1"/>
    <col min="3035" max="3035" width="1.125" style="2" customWidth="1"/>
    <col min="3036" max="3280" width="9.125" style="2"/>
    <col min="3281" max="3281" width="2.375" style="2" customWidth="1"/>
    <col min="3282" max="3282" width="8.125" style="2" customWidth="1"/>
    <col min="3283" max="3283" width="1.125" style="2" customWidth="1"/>
    <col min="3284" max="3284" width="14.375" style="2" customWidth="1"/>
    <col min="3285" max="3285" width="1.125" style="2" customWidth="1"/>
    <col min="3286" max="3286" width="14.75" style="2" customWidth="1"/>
    <col min="3287" max="3287" width="1.125" style="2" customWidth="1"/>
    <col min="3288" max="3288" width="14.625" style="2" customWidth="1"/>
    <col min="3289" max="3289" width="1.125" style="2" customWidth="1"/>
    <col min="3290" max="3290" width="14.75" style="2" customWidth="1"/>
    <col min="3291" max="3291" width="1.125" style="2" customWidth="1"/>
    <col min="3292" max="3536" width="9.125" style="2"/>
    <col min="3537" max="3537" width="2.375" style="2" customWidth="1"/>
    <col min="3538" max="3538" width="8.125" style="2" customWidth="1"/>
    <col min="3539" max="3539" width="1.125" style="2" customWidth="1"/>
    <col min="3540" max="3540" width="14.375" style="2" customWidth="1"/>
    <col min="3541" max="3541" width="1.125" style="2" customWidth="1"/>
    <col min="3542" max="3542" width="14.75" style="2" customWidth="1"/>
    <col min="3543" max="3543" width="1.125" style="2" customWidth="1"/>
    <col min="3544" max="3544" width="14.625" style="2" customWidth="1"/>
    <col min="3545" max="3545" width="1.125" style="2" customWidth="1"/>
    <col min="3546" max="3546" width="14.75" style="2" customWidth="1"/>
    <col min="3547" max="3547" width="1.125" style="2" customWidth="1"/>
    <col min="3548" max="3792" width="9.125" style="2"/>
    <col min="3793" max="3793" width="2.375" style="2" customWidth="1"/>
    <col min="3794" max="3794" width="8.125" style="2" customWidth="1"/>
    <col min="3795" max="3795" width="1.125" style="2" customWidth="1"/>
    <col min="3796" max="3796" width="14.375" style="2" customWidth="1"/>
    <col min="3797" max="3797" width="1.125" style="2" customWidth="1"/>
    <col min="3798" max="3798" width="14.75" style="2" customWidth="1"/>
    <col min="3799" max="3799" width="1.125" style="2" customWidth="1"/>
    <col min="3800" max="3800" width="14.625" style="2" customWidth="1"/>
    <col min="3801" max="3801" width="1.125" style="2" customWidth="1"/>
    <col min="3802" max="3802" width="14.75" style="2" customWidth="1"/>
    <col min="3803" max="3803" width="1.125" style="2" customWidth="1"/>
    <col min="3804" max="4048" width="9.125" style="2"/>
    <col min="4049" max="4049" width="2.375" style="2" customWidth="1"/>
    <col min="4050" max="4050" width="8.125" style="2" customWidth="1"/>
    <col min="4051" max="4051" width="1.125" style="2" customWidth="1"/>
    <col min="4052" max="4052" width="14.375" style="2" customWidth="1"/>
    <col min="4053" max="4053" width="1.125" style="2" customWidth="1"/>
    <col min="4054" max="4054" width="14.75" style="2" customWidth="1"/>
    <col min="4055" max="4055" width="1.125" style="2" customWidth="1"/>
    <col min="4056" max="4056" width="14.625" style="2" customWidth="1"/>
    <col min="4057" max="4057" width="1.125" style="2" customWidth="1"/>
    <col min="4058" max="4058" width="14.75" style="2" customWidth="1"/>
    <col min="4059" max="4059" width="1.125" style="2" customWidth="1"/>
    <col min="4060" max="4304" width="9.125" style="2"/>
    <col min="4305" max="4305" width="2.375" style="2" customWidth="1"/>
    <col min="4306" max="4306" width="8.125" style="2" customWidth="1"/>
    <col min="4307" max="4307" width="1.125" style="2" customWidth="1"/>
    <col min="4308" max="4308" width="14.375" style="2" customWidth="1"/>
    <col min="4309" max="4309" width="1.125" style="2" customWidth="1"/>
    <col min="4310" max="4310" width="14.75" style="2" customWidth="1"/>
    <col min="4311" max="4311" width="1.125" style="2" customWidth="1"/>
    <col min="4312" max="4312" width="14.625" style="2" customWidth="1"/>
    <col min="4313" max="4313" width="1.125" style="2" customWidth="1"/>
    <col min="4314" max="4314" width="14.75" style="2" customWidth="1"/>
    <col min="4315" max="4315" width="1.125" style="2" customWidth="1"/>
    <col min="4316" max="4560" width="9.125" style="2"/>
    <col min="4561" max="4561" width="2.375" style="2" customWidth="1"/>
    <col min="4562" max="4562" width="8.125" style="2" customWidth="1"/>
    <col min="4563" max="4563" width="1.125" style="2" customWidth="1"/>
    <col min="4564" max="4564" width="14.375" style="2" customWidth="1"/>
    <col min="4565" max="4565" width="1.125" style="2" customWidth="1"/>
    <col min="4566" max="4566" width="14.75" style="2" customWidth="1"/>
    <col min="4567" max="4567" width="1.125" style="2" customWidth="1"/>
    <col min="4568" max="4568" width="14.625" style="2" customWidth="1"/>
    <col min="4569" max="4569" width="1.125" style="2" customWidth="1"/>
    <col min="4570" max="4570" width="14.75" style="2" customWidth="1"/>
    <col min="4571" max="4571" width="1.125" style="2" customWidth="1"/>
    <col min="4572" max="4816" width="9.125" style="2"/>
    <col min="4817" max="4817" width="2.375" style="2" customWidth="1"/>
    <col min="4818" max="4818" width="8.125" style="2" customWidth="1"/>
    <col min="4819" max="4819" width="1.125" style="2" customWidth="1"/>
    <col min="4820" max="4820" width="14.375" style="2" customWidth="1"/>
    <col min="4821" max="4821" width="1.125" style="2" customWidth="1"/>
    <col min="4822" max="4822" width="14.75" style="2" customWidth="1"/>
    <col min="4823" max="4823" width="1.125" style="2" customWidth="1"/>
    <col min="4824" max="4824" width="14.625" style="2" customWidth="1"/>
    <col min="4825" max="4825" width="1.125" style="2" customWidth="1"/>
    <col min="4826" max="4826" width="14.75" style="2" customWidth="1"/>
    <col min="4827" max="4827" width="1.125" style="2" customWidth="1"/>
    <col min="4828" max="5072" width="9.125" style="2"/>
    <col min="5073" max="5073" width="2.375" style="2" customWidth="1"/>
    <col min="5074" max="5074" width="8.125" style="2" customWidth="1"/>
    <col min="5075" max="5075" width="1.125" style="2" customWidth="1"/>
    <col min="5076" max="5076" width="14.375" style="2" customWidth="1"/>
    <col min="5077" max="5077" width="1.125" style="2" customWidth="1"/>
    <col min="5078" max="5078" width="14.75" style="2" customWidth="1"/>
    <col min="5079" max="5079" width="1.125" style="2" customWidth="1"/>
    <col min="5080" max="5080" width="14.625" style="2" customWidth="1"/>
    <col min="5081" max="5081" width="1.125" style="2" customWidth="1"/>
    <col min="5082" max="5082" width="14.75" style="2" customWidth="1"/>
    <col min="5083" max="5083" width="1.125" style="2" customWidth="1"/>
    <col min="5084" max="5328" width="9.125" style="2"/>
    <col min="5329" max="5329" width="2.375" style="2" customWidth="1"/>
    <col min="5330" max="5330" width="8.125" style="2" customWidth="1"/>
    <col min="5331" max="5331" width="1.125" style="2" customWidth="1"/>
    <col min="5332" max="5332" width="14.375" style="2" customWidth="1"/>
    <col min="5333" max="5333" width="1.125" style="2" customWidth="1"/>
    <col min="5334" max="5334" width="14.75" style="2" customWidth="1"/>
    <col min="5335" max="5335" width="1.125" style="2" customWidth="1"/>
    <col min="5336" max="5336" width="14.625" style="2" customWidth="1"/>
    <col min="5337" max="5337" width="1.125" style="2" customWidth="1"/>
    <col min="5338" max="5338" width="14.75" style="2" customWidth="1"/>
    <col min="5339" max="5339" width="1.125" style="2" customWidth="1"/>
    <col min="5340" max="5584" width="9.125" style="2"/>
    <col min="5585" max="5585" width="2.375" style="2" customWidth="1"/>
    <col min="5586" max="5586" width="8.125" style="2" customWidth="1"/>
    <col min="5587" max="5587" width="1.125" style="2" customWidth="1"/>
    <col min="5588" max="5588" width="14.375" style="2" customWidth="1"/>
    <col min="5589" max="5589" width="1.125" style="2" customWidth="1"/>
    <col min="5590" max="5590" width="14.75" style="2" customWidth="1"/>
    <col min="5591" max="5591" width="1.125" style="2" customWidth="1"/>
    <col min="5592" max="5592" width="14.625" style="2" customWidth="1"/>
    <col min="5593" max="5593" width="1.125" style="2" customWidth="1"/>
    <col min="5594" max="5594" width="14.75" style="2" customWidth="1"/>
    <col min="5595" max="5595" width="1.125" style="2" customWidth="1"/>
    <col min="5596" max="5840" width="9.125" style="2"/>
    <col min="5841" max="5841" width="2.375" style="2" customWidth="1"/>
    <col min="5842" max="5842" width="8.125" style="2" customWidth="1"/>
    <col min="5843" max="5843" width="1.125" style="2" customWidth="1"/>
    <col min="5844" max="5844" width="14.375" style="2" customWidth="1"/>
    <col min="5845" max="5845" width="1.125" style="2" customWidth="1"/>
    <col min="5846" max="5846" width="14.75" style="2" customWidth="1"/>
    <col min="5847" max="5847" width="1.125" style="2" customWidth="1"/>
    <col min="5848" max="5848" width="14.625" style="2" customWidth="1"/>
    <col min="5849" max="5849" width="1.125" style="2" customWidth="1"/>
    <col min="5850" max="5850" width="14.75" style="2" customWidth="1"/>
    <col min="5851" max="5851" width="1.125" style="2" customWidth="1"/>
    <col min="5852" max="6096" width="9.125" style="2"/>
    <col min="6097" max="6097" width="2.375" style="2" customWidth="1"/>
    <col min="6098" max="6098" width="8.125" style="2" customWidth="1"/>
    <col min="6099" max="6099" width="1.125" style="2" customWidth="1"/>
    <col min="6100" max="6100" width="14.375" style="2" customWidth="1"/>
    <col min="6101" max="6101" width="1.125" style="2" customWidth="1"/>
    <col min="6102" max="6102" width="14.75" style="2" customWidth="1"/>
    <col min="6103" max="6103" width="1.125" style="2" customWidth="1"/>
    <col min="6104" max="6104" width="14.625" style="2" customWidth="1"/>
    <col min="6105" max="6105" width="1.125" style="2" customWidth="1"/>
    <col min="6106" max="6106" width="14.75" style="2" customWidth="1"/>
    <col min="6107" max="6107" width="1.125" style="2" customWidth="1"/>
    <col min="6108" max="6352" width="9.125" style="2"/>
    <col min="6353" max="6353" width="2.375" style="2" customWidth="1"/>
    <col min="6354" max="6354" width="8.125" style="2" customWidth="1"/>
    <col min="6355" max="6355" width="1.125" style="2" customWidth="1"/>
    <col min="6356" max="6356" width="14.375" style="2" customWidth="1"/>
    <col min="6357" max="6357" width="1.125" style="2" customWidth="1"/>
    <col min="6358" max="6358" width="14.75" style="2" customWidth="1"/>
    <col min="6359" max="6359" width="1.125" style="2" customWidth="1"/>
    <col min="6360" max="6360" width="14.625" style="2" customWidth="1"/>
    <col min="6361" max="6361" width="1.125" style="2" customWidth="1"/>
    <col min="6362" max="6362" width="14.75" style="2" customWidth="1"/>
    <col min="6363" max="6363" width="1.125" style="2" customWidth="1"/>
    <col min="6364" max="6608" width="9.125" style="2"/>
    <col min="6609" max="6609" width="2.375" style="2" customWidth="1"/>
    <col min="6610" max="6610" width="8.125" style="2" customWidth="1"/>
    <col min="6611" max="6611" width="1.125" style="2" customWidth="1"/>
    <col min="6612" max="6612" width="14.375" style="2" customWidth="1"/>
    <col min="6613" max="6613" width="1.125" style="2" customWidth="1"/>
    <col min="6614" max="6614" width="14.75" style="2" customWidth="1"/>
    <col min="6615" max="6615" width="1.125" style="2" customWidth="1"/>
    <col min="6616" max="6616" width="14.625" style="2" customWidth="1"/>
    <col min="6617" max="6617" width="1.125" style="2" customWidth="1"/>
    <col min="6618" max="6618" width="14.75" style="2" customWidth="1"/>
    <col min="6619" max="6619" width="1.125" style="2" customWidth="1"/>
    <col min="6620" max="6864" width="9.125" style="2"/>
    <col min="6865" max="6865" width="2.375" style="2" customWidth="1"/>
    <col min="6866" max="6866" width="8.125" style="2" customWidth="1"/>
    <col min="6867" max="6867" width="1.125" style="2" customWidth="1"/>
    <col min="6868" max="6868" width="14.375" style="2" customWidth="1"/>
    <col min="6869" max="6869" width="1.125" style="2" customWidth="1"/>
    <col min="6870" max="6870" width="14.75" style="2" customWidth="1"/>
    <col min="6871" max="6871" width="1.125" style="2" customWidth="1"/>
    <col min="6872" max="6872" width="14.625" style="2" customWidth="1"/>
    <col min="6873" max="6873" width="1.125" style="2" customWidth="1"/>
    <col min="6874" max="6874" width="14.75" style="2" customWidth="1"/>
    <col min="6875" max="6875" width="1.125" style="2" customWidth="1"/>
    <col min="6876" max="7120" width="9.125" style="2"/>
    <col min="7121" max="7121" width="2.375" style="2" customWidth="1"/>
    <col min="7122" max="7122" width="8.125" style="2" customWidth="1"/>
    <col min="7123" max="7123" width="1.125" style="2" customWidth="1"/>
    <col min="7124" max="7124" width="14.375" style="2" customWidth="1"/>
    <col min="7125" max="7125" width="1.125" style="2" customWidth="1"/>
    <col min="7126" max="7126" width="14.75" style="2" customWidth="1"/>
    <col min="7127" max="7127" width="1.125" style="2" customWidth="1"/>
    <col min="7128" max="7128" width="14.625" style="2" customWidth="1"/>
    <col min="7129" max="7129" width="1.125" style="2" customWidth="1"/>
    <col min="7130" max="7130" width="14.75" style="2" customWidth="1"/>
    <col min="7131" max="7131" width="1.125" style="2" customWidth="1"/>
    <col min="7132" max="7376" width="9.125" style="2"/>
    <col min="7377" max="7377" width="2.375" style="2" customWidth="1"/>
    <col min="7378" max="7378" width="8.125" style="2" customWidth="1"/>
    <col min="7379" max="7379" width="1.125" style="2" customWidth="1"/>
    <col min="7380" max="7380" width="14.375" style="2" customWidth="1"/>
    <col min="7381" max="7381" width="1.125" style="2" customWidth="1"/>
    <col min="7382" max="7382" width="14.75" style="2" customWidth="1"/>
    <col min="7383" max="7383" width="1.125" style="2" customWidth="1"/>
    <col min="7384" max="7384" width="14.625" style="2" customWidth="1"/>
    <col min="7385" max="7385" width="1.125" style="2" customWidth="1"/>
    <col min="7386" max="7386" width="14.75" style="2" customWidth="1"/>
    <col min="7387" max="7387" width="1.125" style="2" customWidth="1"/>
    <col min="7388" max="7632" width="9.125" style="2"/>
    <col min="7633" max="7633" width="2.375" style="2" customWidth="1"/>
    <col min="7634" max="7634" width="8.125" style="2" customWidth="1"/>
    <col min="7635" max="7635" width="1.125" style="2" customWidth="1"/>
    <col min="7636" max="7636" width="14.375" style="2" customWidth="1"/>
    <col min="7637" max="7637" width="1.125" style="2" customWidth="1"/>
    <col min="7638" max="7638" width="14.75" style="2" customWidth="1"/>
    <col min="7639" max="7639" width="1.125" style="2" customWidth="1"/>
    <col min="7640" max="7640" width="14.625" style="2" customWidth="1"/>
    <col min="7641" max="7641" width="1.125" style="2" customWidth="1"/>
    <col min="7642" max="7642" width="14.75" style="2" customWidth="1"/>
    <col min="7643" max="7643" width="1.125" style="2" customWidth="1"/>
    <col min="7644" max="7888" width="9.125" style="2"/>
    <col min="7889" max="7889" width="2.375" style="2" customWidth="1"/>
    <col min="7890" max="7890" width="8.125" style="2" customWidth="1"/>
    <col min="7891" max="7891" width="1.125" style="2" customWidth="1"/>
    <col min="7892" max="7892" width="14.375" style="2" customWidth="1"/>
    <col min="7893" max="7893" width="1.125" style="2" customWidth="1"/>
    <col min="7894" max="7894" width="14.75" style="2" customWidth="1"/>
    <col min="7895" max="7895" width="1.125" style="2" customWidth="1"/>
    <col min="7896" max="7896" width="14.625" style="2" customWidth="1"/>
    <col min="7897" max="7897" width="1.125" style="2" customWidth="1"/>
    <col min="7898" max="7898" width="14.75" style="2" customWidth="1"/>
    <col min="7899" max="7899" width="1.125" style="2" customWidth="1"/>
    <col min="7900" max="8144" width="9.125" style="2"/>
    <col min="8145" max="8145" width="2.375" style="2" customWidth="1"/>
    <col min="8146" max="8146" width="8.125" style="2" customWidth="1"/>
    <col min="8147" max="8147" width="1.125" style="2" customWidth="1"/>
    <col min="8148" max="8148" width="14.375" style="2" customWidth="1"/>
    <col min="8149" max="8149" width="1.125" style="2" customWidth="1"/>
    <col min="8150" max="8150" width="14.75" style="2" customWidth="1"/>
    <col min="8151" max="8151" width="1.125" style="2" customWidth="1"/>
    <col min="8152" max="8152" width="14.625" style="2" customWidth="1"/>
    <col min="8153" max="8153" width="1.125" style="2" customWidth="1"/>
    <col min="8154" max="8154" width="14.75" style="2" customWidth="1"/>
    <col min="8155" max="8155" width="1.125" style="2" customWidth="1"/>
    <col min="8156" max="8400" width="9.125" style="2"/>
    <col min="8401" max="8401" width="2.375" style="2" customWidth="1"/>
    <col min="8402" max="8402" width="8.125" style="2" customWidth="1"/>
    <col min="8403" max="8403" width="1.125" style="2" customWidth="1"/>
    <col min="8404" max="8404" width="14.375" style="2" customWidth="1"/>
    <col min="8405" max="8405" width="1.125" style="2" customWidth="1"/>
    <col min="8406" max="8406" width="14.75" style="2" customWidth="1"/>
    <col min="8407" max="8407" width="1.125" style="2" customWidth="1"/>
    <col min="8408" max="8408" width="14.625" style="2" customWidth="1"/>
    <col min="8409" max="8409" width="1.125" style="2" customWidth="1"/>
    <col min="8410" max="8410" width="14.75" style="2" customWidth="1"/>
    <col min="8411" max="8411" width="1.125" style="2" customWidth="1"/>
    <col min="8412" max="8656" width="9.125" style="2"/>
    <col min="8657" max="8657" width="2.375" style="2" customWidth="1"/>
    <col min="8658" max="8658" width="8.125" style="2" customWidth="1"/>
    <col min="8659" max="8659" width="1.125" style="2" customWidth="1"/>
    <col min="8660" max="8660" width="14.375" style="2" customWidth="1"/>
    <col min="8661" max="8661" width="1.125" style="2" customWidth="1"/>
    <col min="8662" max="8662" width="14.75" style="2" customWidth="1"/>
    <col min="8663" max="8663" width="1.125" style="2" customWidth="1"/>
    <col min="8664" max="8664" width="14.625" style="2" customWidth="1"/>
    <col min="8665" max="8665" width="1.125" style="2" customWidth="1"/>
    <col min="8666" max="8666" width="14.75" style="2" customWidth="1"/>
    <col min="8667" max="8667" width="1.125" style="2" customWidth="1"/>
    <col min="8668" max="8912" width="9.125" style="2"/>
    <col min="8913" max="8913" width="2.375" style="2" customWidth="1"/>
    <col min="8914" max="8914" width="8.125" style="2" customWidth="1"/>
    <col min="8915" max="8915" width="1.125" style="2" customWidth="1"/>
    <col min="8916" max="8916" width="14.375" style="2" customWidth="1"/>
    <col min="8917" max="8917" width="1.125" style="2" customWidth="1"/>
    <col min="8918" max="8918" width="14.75" style="2" customWidth="1"/>
    <col min="8919" max="8919" width="1.125" style="2" customWidth="1"/>
    <col min="8920" max="8920" width="14.625" style="2" customWidth="1"/>
    <col min="8921" max="8921" width="1.125" style="2" customWidth="1"/>
    <col min="8922" max="8922" width="14.75" style="2" customWidth="1"/>
    <col min="8923" max="8923" width="1.125" style="2" customWidth="1"/>
    <col min="8924" max="9168" width="9.125" style="2"/>
    <col min="9169" max="9169" width="2.375" style="2" customWidth="1"/>
    <col min="9170" max="9170" width="8.125" style="2" customWidth="1"/>
    <col min="9171" max="9171" width="1.125" style="2" customWidth="1"/>
    <col min="9172" max="9172" width="14.375" style="2" customWidth="1"/>
    <col min="9173" max="9173" width="1.125" style="2" customWidth="1"/>
    <col min="9174" max="9174" width="14.75" style="2" customWidth="1"/>
    <col min="9175" max="9175" width="1.125" style="2" customWidth="1"/>
    <col min="9176" max="9176" width="14.625" style="2" customWidth="1"/>
    <col min="9177" max="9177" width="1.125" style="2" customWidth="1"/>
    <col min="9178" max="9178" width="14.75" style="2" customWidth="1"/>
    <col min="9179" max="9179" width="1.125" style="2" customWidth="1"/>
    <col min="9180" max="9424" width="9.125" style="2"/>
    <col min="9425" max="9425" width="2.375" style="2" customWidth="1"/>
    <col min="9426" max="9426" width="8.125" style="2" customWidth="1"/>
    <col min="9427" max="9427" width="1.125" style="2" customWidth="1"/>
    <col min="9428" max="9428" width="14.375" style="2" customWidth="1"/>
    <col min="9429" max="9429" width="1.125" style="2" customWidth="1"/>
    <col min="9430" max="9430" width="14.75" style="2" customWidth="1"/>
    <col min="9431" max="9431" width="1.125" style="2" customWidth="1"/>
    <col min="9432" max="9432" width="14.625" style="2" customWidth="1"/>
    <col min="9433" max="9433" width="1.125" style="2" customWidth="1"/>
    <col min="9434" max="9434" width="14.75" style="2" customWidth="1"/>
    <col min="9435" max="9435" width="1.125" style="2" customWidth="1"/>
    <col min="9436" max="9680" width="9.125" style="2"/>
    <col min="9681" max="9681" width="2.375" style="2" customWidth="1"/>
    <col min="9682" max="9682" width="8.125" style="2" customWidth="1"/>
    <col min="9683" max="9683" width="1.125" style="2" customWidth="1"/>
    <col min="9684" max="9684" width="14.375" style="2" customWidth="1"/>
    <col min="9685" max="9685" width="1.125" style="2" customWidth="1"/>
    <col min="9686" max="9686" width="14.75" style="2" customWidth="1"/>
    <col min="9687" max="9687" width="1.125" style="2" customWidth="1"/>
    <col min="9688" max="9688" width="14.625" style="2" customWidth="1"/>
    <col min="9689" max="9689" width="1.125" style="2" customWidth="1"/>
    <col min="9690" max="9690" width="14.75" style="2" customWidth="1"/>
    <col min="9691" max="9691" width="1.125" style="2" customWidth="1"/>
    <col min="9692" max="9936" width="9.125" style="2"/>
    <col min="9937" max="9937" width="2.375" style="2" customWidth="1"/>
    <col min="9938" max="9938" width="8.125" style="2" customWidth="1"/>
    <col min="9939" max="9939" width="1.125" style="2" customWidth="1"/>
    <col min="9940" max="9940" width="14.375" style="2" customWidth="1"/>
    <col min="9941" max="9941" width="1.125" style="2" customWidth="1"/>
    <col min="9942" max="9942" width="14.75" style="2" customWidth="1"/>
    <col min="9943" max="9943" width="1.125" style="2" customWidth="1"/>
    <col min="9944" max="9944" width="14.625" style="2" customWidth="1"/>
    <col min="9945" max="9945" width="1.125" style="2" customWidth="1"/>
    <col min="9946" max="9946" width="14.75" style="2" customWidth="1"/>
    <col min="9947" max="9947" width="1.125" style="2" customWidth="1"/>
    <col min="9948" max="10192" width="9.125" style="2"/>
    <col min="10193" max="10193" width="2.375" style="2" customWidth="1"/>
    <col min="10194" max="10194" width="8.125" style="2" customWidth="1"/>
    <col min="10195" max="10195" width="1.125" style="2" customWidth="1"/>
    <col min="10196" max="10196" width="14.375" style="2" customWidth="1"/>
    <col min="10197" max="10197" width="1.125" style="2" customWidth="1"/>
    <col min="10198" max="10198" width="14.75" style="2" customWidth="1"/>
    <col min="10199" max="10199" width="1.125" style="2" customWidth="1"/>
    <col min="10200" max="10200" width="14.625" style="2" customWidth="1"/>
    <col min="10201" max="10201" width="1.125" style="2" customWidth="1"/>
    <col min="10202" max="10202" width="14.75" style="2" customWidth="1"/>
    <col min="10203" max="10203" width="1.125" style="2" customWidth="1"/>
    <col min="10204" max="10448" width="9.125" style="2"/>
    <col min="10449" max="10449" width="2.375" style="2" customWidth="1"/>
    <col min="10450" max="10450" width="8.125" style="2" customWidth="1"/>
    <col min="10451" max="10451" width="1.125" style="2" customWidth="1"/>
    <col min="10452" max="10452" width="14.375" style="2" customWidth="1"/>
    <col min="10453" max="10453" width="1.125" style="2" customWidth="1"/>
    <col min="10454" max="10454" width="14.75" style="2" customWidth="1"/>
    <col min="10455" max="10455" width="1.125" style="2" customWidth="1"/>
    <col min="10456" max="10456" width="14.625" style="2" customWidth="1"/>
    <col min="10457" max="10457" width="1.125" style="2" customWidth="1"/>
    <col min="10458" max="10458" width="14.75" style="2" customWidth="1"/>
    <col min="10459" max="10459" width="1.125" style="2" customWidth="1"/>
    <col min="10460" max="10704" width="9.125" style="2"/>
    <col min="10705" max="10705" width="2.375" style="2" customWidth="1"/>
    <col min="10706" max="10706" width="8.125" style="2" customWidth="1"/>
    <col min="10707" max="10707" width="1.125" style="2" customWidth="1"/>
    <col min="10708" max="10708" width="14.375" style="2" customWidth="1"/>
    <col min="10709" max="10709" width="1.125" style="2" customWidth="1"/>
    <col min="10710" max="10710" width="14.75" style="2" customWidth="1"/>
    <col min="10711" max="10711" width="1.125" style="2" customWidth="1"/>
    <col min="10712" max="10712" width="14.625" style="2" customWidth="1"/>
    <col min="10713" max="10713" width="1.125" style="2" customWidth="1"/>
    <col min="10714" max="10714" width="14.75" style="2" customWidth="1"/>
    <col min="10715" max="10715" width="1.125" style="2" customWidth="1"/>
    <col min="10716" max="10960" width="9.125" style="2"/>
    <col min="10961" max="10961" width="2.375" style="2" customWidth="1"/>
    <col min="10962" max="10962" width="8.125" style="2" customWidth="1"/>
    <col min="10963" max="10963" width="1.125" style="2" customWidth="1"/>
    <col min="10964" max="10964" width="14.375" style="2" customWidth="1"/>
    <col min="10965" max="10965" width="1.125" style="2" customWidth="1"/>
    <col min="10966" max="10966" width="14.75" style="2" customWidth="1"/>
    <col min="10967" max="10967" width="1.125" style="2" customWidth="1"/>
    <col min="10968" max="10968" width="14.625" style="2" customWidth="1"/>
    <col min="10969" max="10969" width="1.125" style="2" customWidth="1"/>
    <col min="10970" max="10970" width="14.75" style="2" customWidth="1"/>
    <col min="10971" max="10971" width="1.125" style="2" customWidth="1"/>
    <col min="10972" max="11216" width="9.125" style="2"/>
    <col min="11217" max="11217" width="2.375" style="2" customWidth="1"/>
    <col min="11218" max="11218" width="8.125" style="2" customWidth="1"/>
    <col min="11219" max="11219" width="1.125" style="2" customWidth="1"/>
    <col min="11220" max="11220" width="14.375" style="2" customWidth="1"/>
    <col min="11221" max="11221" width="1.125" style="2" customWidth="1"/>
    <col min="11222" max="11222" width="14.75" style="2" customWidth="1"/>
    <col min="11223" max="11223" width="1.125" style="2" customWidth="1"/>
    <col min="11224" max="11224" width="14.625" style="2" customWidth="1"/>
    <col min="11225" max="11225" width="1.125" style="2" customWidth="1"/>
    <col min="11226" max="11226" width="14.75" style="2" customWidth="1"/>
    <col min="11227" max="11227" width="1.125" style="2" customWidth="1"/>
    <col min="11228" max="11472" width="9.125" style="2"/>
    <col min="11473" max="11473" width="2.375" style="2" customWidth="1"/>
    <col min="11474" max="11474" width="8.125" style="2" customWidth="1"/>
    <col min="11475" max="11475" width="1.125" style="2" customWidth="1"/>
    <col min="11476" max="11476" width="14.375" style="2" customWidth="1"/>
    <col min="11477" max="11477" width="1.125" style="2" customWidth="1"/>
    <col min="11478" max="11478" width="14.75" style="2" customWidth="1"/>
    <col min="11479" max="11479" width="1.125" style="2" customWidth="1"/>
    <col min="11480" max="11480" width="14.625" style="2" customWidth="1"/>
    <col min="11481" max="11481" width="1.125" style="2" customWidth="1"/>
    <col min="11482" max="11482" width="14.75" style="2" customWidth="1"/>
    <col min="11483" max="11483" width="1.125" style="2" customWidth="1"/>
    <col min="11484" max="11728" width="9.125" style="2"/>
    <col min="11729" max="11729" width="2.375" style="2" customWidth="1"/>
    <col min="11730" max="11730" width="8.125" style="2" customWidth="1"/>
    <col min="11731" max="11731" width="1.125" style="2" customWidth="1"/>
    <col min="11732" max="11732" width="14.375" style="2" customWidth="1"/>
    <col min="11733" max="11733" width="1.125" style="2" customWidth="1"/>
    <col min="11734" max="11734" width="14.75" style="2" customWidth="1"/>
    <col min="11735" max="11735" width="1.125" style="2" customWidth="1"/>
    <col min="11736" max="11736" width="14.625" style="2" customWidth="1"/>
    <col min="11737" max="11737" width="1.125" style="2" customWidth="1"/>
    <col min="11738" max="11738" width="14.75" style="2" customWidth="1"/>
    <col min="11739" max="11739" width="1.125" style="2" customWidth="1"/>
    <col min="11740" max="11984" width="9.125" style="2"/>
    <col min="11985" max="11985" width="2.375" style="2" customWidth="1"/>
    <col min="11986" max="11986" width="8.125" style="2" customWidth="1"/>
    <col min="11987" max="11987" width="1.125" style="2" customWidth="1"/>
    <col min="11988" max="11988" width="14.375" style="2" customWidth="1"/>
    <col min="11989" max="11989" width="1.125" style="2" customWidth="1"/>
    <col min="11990" max="11990" width="14.75" style="2" customWidth="1"/>
    <col min="11991" max="11991" width="1.125" style="2" customWidth="1"/>
    <col min="11992" max="11992" width="14.625" style="2" customWidth="1"/>
    <col min="11993" max="11993" width="1.125" style="2" customWidth="1"/>
    <col min="11994" max="11994" width="14.75" style="2" customWidth="1"/>
    <col min="11995" max="11995" width="1.125" style="2" customWidth="1"/>
    <col min="11996" max="12240" width="9.125" style="2"/>
    <col min="12241" max="12241" width="2.375" style="2" customWidth="1"/>
    <col min="12242" max="12242" width="8.125" style="2" customWidth="1"/>
    <col min="12243" max="12243" width="1.125" style="2" customWidth="1"/>
    <col min="12244" max="12244" width="14.375" style="2" customWidth="1"/>
    <col min="12245" max="12245" width="1.125" style="2" customWidth="1"/>
    <col min="12246" max="12246" width="14.75" style="2" customWidth="1"/>
    <col min="12247" max="12247" width="1.125" style="2" customWidth="1"/>
    <col min="12248" max="12248" width="14.625" style="2" customWidth="1"/>
    <col min="12249" max="12249" width="1.125" style="2" customWidth="1"/>
    <col min="12250" max="12250" width="14.75" style="2" customWidth="1"/>
    <col min="12251" max="12251" width="1.125" style="2" customWidth="1"/>
    <col min="12252" max="12496" width="9.125" style="2"/>
    <col min="12497" max="12497" width="2.375" style="2" customWidth="1"/>
    <col min="12498" max="12498" width="8.125" style="2" customWidth="1"/>
    <col min="12499" max="12499" width="1.125" style="2" customWidth="1"/>
    <col min="12500" max="12500" width="14.375" style="2" customWidth="1"/>
    <col min="12501" max="12501" width="1.125" style="2" customWidth="1"/>
    <col min="12502" max="12502" width="14.75" style="2" customWidth="1"/>
    <col min="12503" max="12503" width="1.125" style="2" customWidth="1"/>
    <col min="12504" max="12504" width="14.625" style="2" customWidth="1"/>
    <col min="12505" max="12505" width="1.125" style="2" customWidth="1"/>
    <col min="12506" max="12506" width="14.75" style="2" customWidth="1"/>
    <col min="12507" max="12507" width="1.125" style="2" customWidth="1"/>
    <col min="12508" max="12752" width="9.125" style="2"/>
    <col min="12753" max="12753" width="2.375" style="2" customWidth="1"/>
    <col min="12754" max="12754" width="8.125" style="2" customWidth="1"/>
    <col min="12755" max="12755" width="1.125" style="2" customWidth="1"/>
    <col min="12756" max="12756" width="14.375" style="2" customWidth="1"/>
    <col min="12757" max="12757" width="1.125" style="2" customWidth="1"/>
    <col min="12758" max="12758" width="14.75" style="2" customWidth="1"/>
    <col min="12759" max="12759" width="1.125" style="2" customWidth="1"/>
    <col min="12760" max="12760" width="14.625" style="2" customWidth="1"/>
    <col min="12761" max="12761" width="1.125" style="2" customWidth="1"/>
    <col min="12762" max="12762" width="14.75" style="2" customWidth="1"/>
    <col min="12763" max="12763" width="1.125" style="2" customWidth="1"/>
    <col min="12764" max="13008" width="9.125" style="2"/>
    <col min="13009" max="13009" width="2.375" style="2" customWidth="1"/>
    <col min="13010" max="13010" width="8.125" style="2" customWidth="1"/>
    <col min="13011" max="13011" width="1.125" style="2" customWidth="1"/>
    <col min="13012" max="13012" width="14.375" style="2" customWidth="1"/>
    <col min="13013" max="13013" width="1.125" style="2" customWidth="1"/>
    <col min="13014" max="13014" width="14.75" style="2" customWidth="1"/>
    <col min="13015" max="13015" width="1.125" style="2" customWidth="1"/>
    <col min="13016" max="13016" width="14.625" style="2" customWidth="1"/>
    <col min="13017" max="13017" width="1.125" style="2" customWidth="1"/>
    <col min="13018" max="13018" width="14.75" style="2" customWidth="1"/>
    <col min="13019" max="13019" width="1.125" style="2" customWidth="1"/>
    <col min="13020" max="13264" width="9.125" style="2"/>
    <col min="13265" max="13265" width="2.375" style="2" customWidth="1"/>
    <col min="13266" max="13266" width="8.125" style="2" customWidth="1"/>
    <col min="13267" max="13267" width="1.125" style="2" customWidth="1"/>
    <col min="13268" max="13268" width="14.375" style="2" customWidth="1"/>
    <col min="13269" max="13269" width="1.125" style="2" customWidth="1"/>
    <col min="13270" max="13270" width="14.75" style="2" customWidth="1"/>
    <col min="13271" max="13271" width="1.125" style="2" customWidth="1"/>
    <col min="13272" max="13272" width="14.625" style="2" customWidth="1"/>
    <col min="13273" max="13273" width="1.125" style="2" customWidth="1"/>
    <col min="13274" max="13274" width="14.75" style="2" customWidth="1"/>
    <col min="13275" max="13275" width="1.125" style="2" customWidth="1"/>
    <col min="13276" max="13520" width="9.125" style="2"/>
    <col min="13521" max="13521" width="2.375" style="2" customWidth="1"/>
    <col min="13522" max="13522" width="8.125" style="2" customWidth="1"/>
    <col min="13523" max="13523" width="1.125" style="2" customWidth="1"/>
    <col min="13524" max="13524" width="14.375" style="2" customWidth="1"/>
    <col min="13525" max="13525" width="1.125" style="2" customWidth="1"/>
    <col min="13526" max="13526" width="14.75" style="2" customWidth="1"/>
    <col min="13527" max="13527" width="1.125" style="2" customWidth="1"/>
    <col min="13528" max="13528" width="14.625" style="2" customWidth="1"/>
    <col min="13529" max="13529" width="1.125" style="2" customWidth="1"/>
    <col min="13530" max="13530" width="14.75" style="2" customWidth="1"/>
    <col min="13531" max="13531" width="1.125" style="2" customWidth="1"/>
    <col min="13532" max="13776" width="9.125" style="2"/>
    <col min="13777" max="13777" width="2.375" style="2" customWidth="1"/>
    <col min="13778" max="13778" width="8.125" style="2" customWidth="1"/>
    <col min="13779" max="13779" width="1.125" style="2" customWidth="1"/>
    <col min="13780" max="13780" width="14.375" style="2" customWidth="1"/>
    <col min="13781" max="13781" width="1.125" style="2" customWidth="1"/>
    <col min="13782" max="13782" width="14.75" style="2" customWidth="1"/>
    <col min="13783" max="13783" width="1.125" style="2" customWidth="1"/>
    <col min="13784" max="13784" width="14.625" style="2" customWidth="1"/>
    <col min="13785" max="13785" width="1.125" style="2" customWidth="1"/>
    <col min="13786" max="13786" width="14.75" style="2" customWidth="1"/>
    <col min="13787" max="13787" width="1.125" style="2" customWidth="1"/>
    <col min="13788" max="14032" width="9.125" style="2"/>
    <col min="14033" max="14033" width="2.375" style="2" customWidth="1"/>
    <col min="14034" max="14034" width="8.125" style="2" customWidth="1"/>
    <col min="14035" max="14035" width="1.125" style="2" customWidth="1"/>
    <col min="14036" max="14036" width="14.375" style="2" customWidth="1"/>
    <col min="14037" max="14037" width="1.125" style="2" customWidth="1"/>
    <col min="14038" max="14038" width="14.75" style="2" customWidth="1"/>
    <col min="14039" max="14039" width="1.125" style="2" customWidth="1"/>
    <col min="14040" max="14040" width="14.625" style="2" customWidth="1"/>
    <col min="14041" max="14041" width="1.125" style="2" customWidth="1"/>
    <col min="14042" max="14042" width="14.75" style="2" customWidth="1"/>
    <col min="14043" max="14043" width="1.125" style="2" customWidth="1"/>
    <col min="14044" max="14288" width="9.125" style="2"/>
    <col min="14289" max="14289" width="2.375" style="2" customWidth="1"/>
    <col min="14290" max="14290" width="8.125" style="2" customWidth="1"/>
    <col min="14291" max="14291" width="1.125" style="2" customWidth="1"/>
    <col min="14292" max="14292" width="14.375" style="2" customWidth="1"/>
    <col min="14293" max="14293" width="1.125" style="2" customWidth="1"/>
    <col min="14294" max="14294" width="14.75" style="2" customWidth="1"/>
    <col min="14295" max="14295" width="1.125" style="2" customWidth="1"/>
    <col min="14296" max="14296" width="14.625" style="2" customWidth="1"/>
    <col min="14297" max="14297" width="1.125" style="2" customWidth="1"/>
    <col min="14298" max="14298" width="14.75" style="2" customWidth="1"/>
    <col min="14299" max="14299" width="1.125" style="2" customWidth="1"/>
    <col min="14300" max="14544" width="9.125" style="2"/>
    <col min="14545" max="14545" width="2.375" style="2" customWidth="1"/>
    <col min="14546" max="14546" width="8.125" style="2" customWidth="1"/>
    <col min="14547" max="14547" width="1.125" style="2" customWidth="1"/>
    <col min="14548" max="14548" width="14.375" style="2" customWidth="1"/>
    <col min="14549" max="14549" width="1.125" style="2" customWidth="1"/>
    <col min="14550" max="14550" width="14.75" style="2" customWidth="1"/>
    <col min="14551" max="14551" width="1.125" style="2" customWidth="1"/>
    <col min="14552" max="14552" width="14.625" style="2" customWidth="1"/>
    <col min="14553" max="14553" width="1.125" style="2" customWidth="1"/>
    <col min="14554" max="14554" width="14.75" style="2" customWidth="1"/>
    <col min="14555" max="14555" width="1.125" style="2" customWidth="1"/>
    <col min="14556" max="14800" width="9.125" style="2"/>
    <col min="14801" max="14801" width="2.375" style="2" customWidth="1"/>
    <col min="14802" max="14802" width="8.125" style="2" customWidth="1"/>
    <col min="14803" max="14803" width="1.125" style="2" customWidth="1"/>
    <col min="14804" max="14804" width="14.375" style="2" customWidth="1"/>
    <col min="14805" max="14805" width="1.125" style="2" customWidth="1"/>
    <col min="14806" max="14806" width="14.75" style="2" customWidth="1"/>
    <col min="14807" max="14807" width="1.125" style="2" customWidth="1"/>
    <col min="14808" max="14808" width="14.625" style="2" customWidth="1"/>
    <col min="14809" max="14809" width="1.125" style="2" customWidth="1"/>
    <col min="14810" max="14810" width="14.75" style="2" customWidth="1"/>
    <col min="14811" max="14811" width="1.125" style="2" customWidth="1"/>
    <col min="14812" max="15056" width="9.125" style="2"/>
    <col min="15057" max="15057" width="2.375" style="2" customWidth="1"/>
    <col min="15058" max="15058" width="8.125" style="2" customWidth="1"/>
    <col min="15059" max="15059" width="1.125" style="2" customWidth="1"/>
    <col min="15060" max="15060" width="14.375" style="2" customWidth="1"/>
    <col min="15061" max="15061" width="1.125" style="2" customWidth="1"/>
    <col min="15062" max="15062" width="14.75" style="2" customWidth="1"/>
    <col min="15063" max="15063" width="1.125" style="2" customWidth="1"/>
    <col min="15064" max="15064" width="14.625" style="2" customWidth="1"/>
    <col min="15065" max="15065" width="1.125" style="2" customWidth="1"/>
    <col min="15066" max="15066" width="14.75" style="2" customWidth="1"/>
    <col min="15067" max="15067" width="1.125" style="2" customWidth="1"/>
    <col min="15068" max="15312" width="9.125" style="2"/>
    <col min="15313" max="15313" width="2.375" style="2" customWidth="1"/>
    <col min="15314" max="15314" width="8.125" style="2" customWidth="1"/>
    <col min="15315" max="15315" width="1.125" style="2" customWidth="1"/>
    <col min="15316" max="15316" width="14.375" style="2" customWidth="1"/>
    <col min="15317" max="15317" width="1.125" style="2" customWidth="1"/>
    <col min="15318" max="15318" width="14.75" style="2" customWidth="1"/>
    <col min="15319" max="15319" width="1.125" style="2" customWidth="1"/>
    <col min="15320" max="15320" width="14.625" style="2" customWidth="1"/>
    <col min="15321" max="15321" width="1.125" style="2" customWidth="1"/>
    <col min="15322" max="15322" width="14.75" style="2" customWidth="1"/>
    <col min="15323" max="15323" width="1.125" style="2" customWidth="1"/>
    <col min="15324" max="15568" width="9.125" style="2"/>
    <col min="15569" max="15569" width="2.375" style="2" customWidth="1"/>
    <col min="15570" max="15570" width="8.125" style="2" customWidth="1"/>
    <col min="15571" max="15571" width="1.125" style="2" customWidth="1"/>
    <col min="15572" max="15572" width="14.375" style="2" customWidth="1"/>
    <col min="15573" max="15573" width="1.125" style="2" customWidth="1"/>
    <col min="15574" max="15574" width="14.75" style="2" customWidth="1"/>
    <col min="15575" max="15575" width="1.125" style="2" customWidth="1"/>
    <col min="15576" max="15576" width="14.625" style="2" customWidth="1"/>
    <col min="15577" max="15577" width="1.125" style="2" customWidth="1"/>
    <col min="15578" max="15578" width="14.75" style="2" customWidth="1"/>
    <col min="15579" max="15579" width="1.125" style="2" customWidth="1"/>
    <col min="15580" max="15824" width="9.125" style="2"/>
    <col min="15825" max="15825" width="2.375" style="2" customWidth="1"/>
    <col min="15826" max="15826" width="8.125" style="2" customWidth="1"/>
    <col min="15827" max="15827" width="1.125" style="2" customWidth="1"/>
    <col min="15828" max="15828" width="14.375" style="2" customWidth="1"/>
    <col min="15829" max="15829" width="1.125" style="2" customWidth="1"/>
    <col min="15830" max="15830" width="14.75" style="2" customWidth="1"/>
    <col min="15831" max="15831" width="1.125" style="2" customWidth="1"/>
    <col min="15832" max="15832" width="14.625" style="2" customWidth="1"/>
    <col min="15833" max="15833" width="1.125" style="2" customWidth="1"/>
    <col min="15834" max="15834" width="14.75" style="2" customWidth="1"/>
    <col min="15835" max="15835" width="1.125" style="2" customWidth="1"/>
    <col min="15836" max="16080" width="9.125" style="2"/>
    <col min="16081" max="16081" width="2.375" style="2" customWidth="1"/>
    <col min="16082" max="16082" width="8.125" style="2" customWidth="1"/>
    <col min="16083" max="16083" width="1.125" style="2" customWidth="1"/>
    <col min="16084" max="16084" width="14.375" style="2" customWidth="1"/>
    <col min="16085" max="16085" width="1.125" style="2" customWidth="1"/>
    <col min="16086" max="16086" width="14.75" style="2" customWidth="1"/>
    <col min="16087" max="16087" width="1.125" style="2" customWidth="1"/>
    <col min="16088" max="16088" width="14.625" style="2" customWidth="1"/>
    <col min="16089" max="16089" width="1.125" style="2" customWidth="1"/>
    <col min="16090" max="16090" width="14.75" style="2" customWidth="1"/>
    <col min="16091" max="16091" width="1.125" style="2" customWidth="1"/>
    <col min="16092" max="16384" width="9.125" style="2"/>
  </cols>
  <sheetData>
    <row r="1" spans="1:194" ht="25.5" customHeight="1">
      <c r="A1" s="161" t="s">
        <v>178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"/>
    </row>
    <row r="2" spans="1:194" ht="25.5" customHeight="1">
      <c r="A2" s="162" t="s">
        <v>25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0"/>
    </row>
    <row r="3" spans="1:194" ht="25.5" customHeight="1">
      <c r="A3" s="161" t="s">
        <v>198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"/>
    </row>
    <row r="4" spans="1:194" s="6" customFormat="1" ht="25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</row>
    <row r="5" spans="1:194" s="6" customFormat="1" ht="25.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27" t="s">
        <v>80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</row>
    <row r="6" spans="1:194" ht="25.5" customHeight="1">
      <c r="A6" s="7"/>
      <c r="B6" s="7"/>
      <c r="C6" s="7"/>
      <c r="D6" s="7"/>
      <c r="E6" s="7"/>
      <c r="F6" s="7"/>
      <c r="G6" s="7"/>
      <c r="I6" s="7" t="s">
        <v>78</v>
      </c>
      <c r="J6" s="62"/>
      <c r="K6" s="5"/>
      <c r="L6" s="63"/>
      <c r="M6" s="63" t="s">
        <v>79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</row>
    <row r="7" spans="1:194" ht="25.5" customHeight="1">
      <c r="E7" s="45"/>
      <c r="F7" s="45" t="s">
        <v>0</v>
      </c>
      <c r="G7" s="45"/>
      <c r="H7" s="64" t="s">
        <v>199</v>
      </c>
      <c r="I7" s="65"/>
      <c r="J7" s="64" t="s">
        <v>179</v>
      </c>
      <c r="K7" s="5"/>
      <c r="L7" s="64" t="s">
        <v>199</v>
      </c>
      <c r="M7" s="65"/>
      <c r="N7" s="64" t="s">
        <v>179</v>
      </c>
    </row>
    <row r="8" spans="1:194" ht="25.5" customHeight="1">
      <c r="A8" s="162" t="s">
        <v>2</v>
      </c>
      <c r="B8" s="162"/>
      <c r="C8" s="162"/>
      <c r="D8" s="162"/>
      <c r="E8" s="148"/>
      <c r="F8" s="148"/>
      <c r="G8" s="148"/>
      <c r="H8" s="149"/>
      <c r="I8" s="66"/>
      <c r="J8" s="149"/>
      <c r="K8" s="66"/>
      <c r="L8" s="150"/>
      <c r="M8" s="66"/>
      <c r="N8" s="149"/>
      <c r="O8" s="66"/>
    </row>
    <row r="9" spans="1:194" ht="25.5" customHeight="1">
      <c r="A9" s="9" t="s">
        <v>3</v>
      </c>
      <c r="B9" s="1"/>
      <c r="C9" s="1"/>
      <c r="D9" s="1"/>
      <c r="E9" s="1"/>
      <c r="F9" s="1"/>
      <c r="G9" s="1"/>
      <c r="H9" s="1"/>
      <c r="I9" s="1"/>
      <c r="J9" s="1"/>
      <c r="K9" s="1"/>
      <c r="M9" s="1"/>
      <c r="O9" s="1"/>
    </row>
    <row r="10" spans="1:194" ht="25.5" customHeight="1">
      <c r="A10" s="4" t="s">
        <v>33</v>
      </c>
      <c r="C10" s="1"/>
      <c r="D10" s="1"/>
      <c r="E10" s="1"/>
      <c r="F10" s="151" t="s">
        <v>137</v>
      </c>
      <c r="G10" s="151"/>
      <c r="H10" s="3">
        <v>117314113.83</v>
      </c>
      <c r="I10" s="1"/>
      <c r="J10" s="3">
        <v>26027518.059999999</v>
      </c>
      <c r="K10" s="1"/>
      <c r="L10" s="152">
        <v>101926991.20999999</v>
      </c>
      <c r="M10" s="1"/>
      <c r="N10" s="1">
        <v>14799126.02</v>
      </c>
      <c r="O10" s="1"/>
    </row>
    <row r="11" spans="1:194" ht="25.5" customHeight="1">
      <c r="A11" s="4" t="s">
        <v>34</v>
      </c>
      <c r="C11" s="1"/>
      <c r="D11" s="1"/>
      <c r="E11" s="1"/>
      <c r="F11" s="151" t="s">
        <v>45</v>
      </c>
      <c r="G11" s="151"/>
      <c r="H11" s="3">
        <v>96330968.010000005</v>
      </c>
      <c r="I11" s="1"/>
      <c r="J11" s="3">
        <v>85901578.719999999</v>
      </c>
      <c r="K11" s="1"/>
      <c r="L11" s="1">
        <v>78850814.489999995</v>
      </c>
      <c r="M11" s="1"/>
      <c r="N11" s="1">
        <v>71419255.75</v>
      </c>
      <c r="O11" s="1"/>
    </row>
    <row r="12" spans="1:194" ht="25.5" customHeight="1">
      <c r="A12" s="4" t="s">
        <v>35</v>
      </c>
      <c r="C12" s="1"/>
      <c r="D12" s="1"/>
      <c r="E12" s="1"/>
      <c r="F12" s="151" t="s">
        <v>138</v>
      </c>
      <c r="G12" s="151"/>
      <c r="H12" s="3">
        <v>11176433.310000001</v>
      </c>
      <c r="I12" s="1"/>
      <c r="J12" s="3">
        <v>10102041.43</v>
      </c>
      <c r="K12" s="1"/>
      <c r="L12" s="1">
        <v>7969749.3100000005</v>
      </c>
      <c r="M12" s="1"/>
      <c r="N12" s="1">
        <v>7413683.9400000004</v>
      </c>
      <c r="O12" s="1"/>
    </row>
    <row r="13" spans="1:194" ht="25.5" customHeight="1">
      <c r="A13" s="4" t="s">
        <v>168</v>
      </c>
      <c r="C13" s="1"/>
      <c r="D13" s="1"/>
      <c r="E13" s="1"/>
      <c r="F13" s="151"/>
      <c r="G13" s="151"/>
      <c r="H13" s="3">
        <v>146065.23000000001</v>
      </c>
      <c r="I13" s="1"/>
      <c r="J13" s="3">
        <v>142396.26</v>
      </c>
      <c r="K13" s="1"/>
      <c r="L13" s="152">
        <v>0</v>
      </c>
      <c r="M13" s="1"/>
      <c r="N13" s="1">
        <v>0</v>
      </c>
      <c r="O13" s="1"/>
    </row>
    <row r="14" spans="1:194" ht="25.5" customHeight="1">
      <c r="A14" s="4" t="s">
        <v>187</v>
      </c>
      <c r="C14" s="1"/>
      <c r="D14" s="1"/>
      <c r="E14" s="1"/>
      <c r="F14" s="46" t="s">
        <v>5</v>
      </c>
      <c r="G14" s="151"/>
      <c r="H14" s="3">
        <v>0</v>
      </c>
      <c r="I14" s="1"/>
      <c r="J14" s="3">
        <v>7648806.29</v>
      </c>
      <c r="K14" s="1"/>
      <c r="L14" s="152">
        <v>0</v>
      </c>
      <c r="M14" s="1"/>
      <c r="N14" s="1">
        <v>7648806.29</v>
      </c>
      <c r="O14" s="1"/>
    </row>
    <row r="15" spans="1:194" ht="25.5" customHeight="1">
      <c r="A15" s="1"/>
      <c r="B15" s="9" t="s">
        <v>52</v>
      </c>
      <c r="F15" s="1"/>
      <c r="G15" s="1"/>
      <c r="H15" s="153">
        <f>SUM(H10:H14)</f>
        <v>224967580.38</v>
      </c>
      <c r="I15" s="1"/>
      <c r="J15" s="153">
        <f>SUM(J10:J14)</f>
        <v>129822340.76000002</v>
      </c>
      <c r="K15" s="1"/>
      <c r="L15" s="153">
        <f>SUM(L10:L14)</f>
        <v>188747555.00999999</v>
      </c>
      <c r="M15" s="1"/>
      <c r="N15" s="153">
        <f>SUM(N10:N14)</f>
        <v>101280872</v>
      </c>
    </row>
    <row r="16" spans="1:194" ht="25.5" customHeight="1">
      <c r="A16" s="9" t="s">
        <v>4</v>
      </c>
      <c r="C16" s="4"/>
      <c r="D16" s="4"/>
      <c r="E16" s="4"/>
      <c r="I16" s="1"/>
      <c r="J16" s="1"/>
      <c r="K16" s="1"/>
      <c r="L16" s="1"/>
      <c r="M16" s="1"/>
      <c r="N16" s="1"/>
    </row>
    <row r="17" spans="1:15" ht="25.5" customHeight="1">
      <c r="A17" s="4" t="s">
        <v>43</v>
      </c>
      <c r="C17" s="4"/>
      <c r="D17" s="4"/>
      <c r="E17" s="4"/>
      <c r="G17" s="46"/>
      <c r="H17" s="3">
        <v>5328658.72</v>
      </c>
      <c r="I17" s="1"/>
      <c r="J17" s="1">
        <v>1324094.6000000001</v>
      </c>
      <c r="K17" s="1"/>
      <c r="L17" s="1">
        <v>4324658.72</v>
      </c>
      <c r="M17" s="1"/>
      <c r="N17" s="1">
        <v>320094.59999999998</v>
      </c>
    </row>
    <row r="18" spans="1:15" ht="25.5" customHeight="1">
      <c r="A18" s="4" t="s">
        <v>76</v>
      </c>
      <c r="C18" s="4"/>
      <c r="D18" s="4"/>
      <c r="E18" s="4"/>
      <c r="F18" s="46" t="s">
        <v>6</v>
      </c>
      <c r="G18" s="46"/>
      <c r="H18" s="1">
        <v>0</v>
      </c>
      <c r="I18" s="1"/>
      <c r="J18" s="1">
        <v>0</v>
      </c>
      <c r="K18" s="1"/>
      <c r="L18" s="1">
        <v>21499593.329999998</v>
      </c>
      <c r="M18" s="1"/>
      <c r="N18" s="1">
        <v>15499793.33</v>
      </c>
    </row>
    <row r="19" spans="1:15" ht="25.5" customHeight="1">
      <c r="A19" s="4" t="s">
        <v>131</v>
      </c>
      <c r="B19" s="4"/>
      <c r="C19" s="1"/>
      <c r="D19" s="1"/>
      <c r="E19" s="1"/>
      <c r="F19" s="46" t="s">
        <v>7</v>
      </c>
      <c r="G19" s="46"/>
      <c r="H19" s="3">
        <v>1168541088.1500001</v>
      </c>
      <c r="I19" s="1"/>
      <c r="J19" s="1">
        <v>665121930.1900003</v>
      </c>
      <c r="K19" s="1"/>
      <c r="L19" s="1">
        <v>1164140413.1900001</v>
      </c>
      <c r="M19" s="1"/>
      <c r="N19" s="1">
        <v>660325663.79000032</v>
      </c>
    </row>
    <row r="20" spans="1:15" ht="25.5" customHeight="1">
      <c r="A20" s="4" t="s">
        <v>203</v>
      </c>
      <c r="B20" s="4"/>
      <c r="C20" s="1"/>
      <c r="D20" s="1"/>
      <c r="E20" s="1"/>
      <c r="F20" s="46" t="s">
        <v>12</v>
      </c>
      <c r="G20" s="46"/>
      <c r="H20" s="3">
        <v>6559183.21</v>
      </c>
      <c r="I20" s="1"/>
      <c r="J20" s="3">
        <v>3947322.09</v>
      </c>
      <c r="K20" s="3"/>
      <c r="L20" s="3">
        <v>6559183.21</v>
      </c>
      <c r="M20" s="3"/>
      <c r="N20" s="3">
        <v>3947322.09</v>
      </c>
      <c r="O20" s="3"/>
    </row>
    <row r="21" spans="1:15" ht="25.5" customHeight="1">
      <c r="A21" s="4" t="s">
        <v>204</v>
      </c>
      <c r="B21" s="4"/>
      <c r="C21" s="1"/>
      <c r="D21" s="1"/>
      <c r="E21" s="1"/>
      <c r="F21" s="46" t="s">
        <v>13</v>
      </c>
      <c r="G21" s="46"/>
      <c r="H21" s="3">
        <v>9217199.290000001</v>
      </c>
      <c r="I21" s="1"/>
      <c r="J21" s="3">
        <v>0</v>
      </c>
      <c r="K21" s="3"/>
      <c r="L21" s="3">
        <v>9217199.290000001</v>
      </c>
      <c r="M21" s="3"/>
      <c r="N21" s="3">
        <v>0</v>
      </c>
      <c r="O21" s="3"/>
    </row>
    <row r="22" spans="1:15" ht="25.5" customHeight="1">
      <c r="A22" s="4" t="s">
        <v>36</v>
      </c>
      <c r="C22" s="1"/>
      <c r="D22" s="1"/>
      <c r="E22" s="1"/>
      <c r="F22" s="46" t="s">
        <v>46</v>
      </c>
      <c r="G22" s="46"/>
      <c r="H22" s="3">
        <v>1026433.68</v>
      </c>
      <c r="I22" s="1"/>
      <c r="J22" s="1">
        <v>753869.84</v>
      </c>
      <c r="K22" s="1"/>
      <c r="L22" s="1">
        <v>1026433.6799999999</v>
      </c>
      <c r="M22" s="1"/>
      <c r="N22" s="1">
        <v>753869.84</v>
      </c>
    </row>
    <row r="23" spans="1:15" ht="25.5" customHeight="1">
      <c r="A23" s="4" t="s">
        <v>188</v>
      </c>
      <c r="C23" s="1"/>
      <c r="D23" s="1"/>
      <c r="E23" s="1"/>
      <c r="F23" s="46"/>
      <c r="G23" s="46"/>
      <c r="H23" s="3">
        <v>3648000</v>
      </c>
      <c r="I23" s="1"/>
      <c r="J23" s="1">
        <v>6268300</v>
      </c>
      <c r="K23" s="1"/>
      <c r="L23" s="1">
        <v>3648000</v>
      </c>
      <c r="M23" s="1"/>
      <c r="N23" s="1">
        <v>6268300</v>
      </c>
    </row>
    <row r="24" spans="1:15" ht="25.5" customHeight="1">
      <c r="A24" s="4" t="s">
        <v>37</v>
      </c>
      <c r="B24" s="4"/>
      <c r="C24" s="1"/>
      <c r="D24" s="1"/>
      <c r="E24" s="1"/>
      <c r="F24" s="46"/>
      <c r="G24" s="46"/>
      <c r="H24" s="3">
        <v>4238178.58</v>
      </c>
      <c r="I24" s="1"/>
      <c r="J24" s="1">
        <v>1289894.44</v>
      </c>
      <c r="K24" s="1"/>
      <c r="L24" s="1">
        <v>3623432.52</v>
      </c>
      <c r="M24" s="1"/>
      <c r="N24" s="1">
        <v>675148.38</v>
      </c>
    </row>
    <row r="25" spans="1:15" ht="25.5" customHeight="1">
      <c r="B25" s="9" t="s">
        <v>53</v>
      </c>
      <c r="F25" s="1"/>
      <c r="G25" s="1"/>
      <c r="H25" s="153">
        <f>SUM(H17:H24)</f>
        <v>1198558741.6300001</v>
      </c>
      <c r="I25" s="1"/>
      <c r="J25" s="153">
        <f>SUM(J17:J24)</f>
        <v>678705411.16000044</v>
      </c>
      <c r="K25" s="1"/>
      <c r="L25" s="153">
        <f>SUM(L17:L24)</f>
        <v>1214038913.9400001</v>
      </c>
      <c r="M25" s="1"/>
      <c r="N25" s="153">
        <f>SUM(N17:N24)</f>
        <v>687790192.03000033</v>
      </c>
    </row>
    <row r="26" spans="1:15" ht="25.5" customHeight="1" thickBot="1">
      <c r="A26" s="9" t="s">
        <v>8</v>
      </c>
      <c r="B26" s="1"/>
      <c r="C26" s="1"/>
      <c r="D26" s="1"/>
      <c r="E26" s="1"/>
      <c r="F26" s="1"/>
      <c r="G26" s="1"/>
      <c r="H26" s="154">
        <f>+H15+H25</f>
        <v>1423526322.0100002</v>
      </c>
      <c r="I26" s="1"/>
      <c r="J26" s="154">
        <f>+J15+J25</f>
        <v>808527751.92000043</v>
      </c>
      <c r="K26" s="1"/>
      <c r="L26" s="154">
        <f>+L15+L25</f>
        <v>1402786468.95</v>
      </c>
      <c r="M26" s="1"/>
      <c r="N26" s="154">
        <f>+N15+N25</f>
        <v>789071064.03000033</v>
      </c>
    </row>
    <row r="27" spans="1:15" ht="25.5" customHeight="1" thickTop="1">
      <c r="A27" s="9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5" ht="25.5" customHeight="1">
      <c r="A28" s="9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25.5" customHeight="1">
      <c r="A29" s="4" t="s">
        <v>9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5" ht="25.5" customHeight="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5" s="67" customFormat="1" ht="25.5" customHeight="1">
      <c r="I31" s="68"/>
      <c r="J31" s="68"/>
    </row>
    <row r="32" spans="1:15" s="67" customFormat="1" ht="25.5" customHeight="1">
      <c r="A32" s="155" t="s">
        <v>196</v>
      </c>
      <c r="E32" s="43"/>
      <c r="I32" s="68"/>
      <c r="J32" s="68"/>
    </row>
    <row r="33" spans="1:194" s="67" customFormat="1" ht="25.5" customHeight="1">
      <c r="A33" s="155"/>
      <c r="E33" s="43"/>
      <c r="I33" s="68"/>
      <c r="J33" s="68"/>
    </row>
    <row r="34" spans="1:194" s="67" customFormat="1" ht="25.5" customHeight="1">
      <c r="A34" s="156" t="s">
        <v>197</v>
      </c>
      <c r="E34" s="43"/>
      <c r="I34" s="68"/>
      <c r="J34" s="68"/>
    </row>
    <row r="35" spans="1:194" s="67" customFormat="1" ht="25.5" customHeight="1">
      <c r="E35" s="43"/>
      <c r="I35" s="68"/>
      <c r="J35" s="68"/>
    </row>
    <row r="36" spans="1:194" s="67" customFormat="1" ht="25.5" customHeight="1">
      <c r="E36" s="43"/>
      <c r="I36" s="68"/>
      <c r="J36" s="68"/>
    </row>
    <row r="37" spans="1:194" s="67" customFormat="1" ht="25.5" customHeight="1">
      <c r="E37" s="43"/>
      <c r="I37" s="68"/>
      <c r="J37" s="68"/>
    </row>
    <row r="38" spans="1:194" s="67" customFormat="1" ht="25.5" customHeight="1">
      <c r="E38" s="67" t="s">
        <v>51</v>
      </c>
      <c r="I38" s="68"/>
      <c r="J38" s="68"/>
    </row>
    <row r="39" spans="1:194" s="67" customFormat="1" ht="25.5" customHeight="1">
      <c r="E39" s="43" t="s">
        <v>184</v>
      </c>
      <c r="I39" s="68"/>
      <c r="J39" s="68"/>
    </row>
    <row r="40" spans="1:194" s="67" customFormat="1" ht="25.5" customHeight="1">
      <c r="E40" s="43"/>
      <c r="I40" s="68"/>
      <c r="J40" s="68"/>
    </row>
    <row r="41" spans="1:194" ht="25.5" customHeight="1">
      <c r="A41" s="163" t="s">
        <v>21</v>
      </c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54"/>
    </row>
    <row r="42" spans="1:194" ht="25.5" customHeight="1">
      <c r="A42" s="161" t="s">
        <v>178</v>
      </c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"/>
    </row>
    <row r="43" spans="1:194" ht="25.5" customHeight="1">
      <c r="A43" s="162" t="s">
        <v>26</v>
      </c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0"/>
    </row>
    <row r="44" spans="1:194" ht="25.5" customHeight="1">
      <c r="A44" s="161" t="s">
        <v>198</v>
      </c>
      <c r="B44" s="161"/>
      <c r="C44" s="16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"/>
    </row>
    <row r="45" spans="1:194" ht="25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94" s="6" customFormat="1" ht="25.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27" t="s">
        <v>80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</row>
    <row r="47" spans="1:194" ht="25.5" customHeight="1">
      <c r="A47" s="7"/>
      <c r="B47" s="7"/>
      <c r="C47" s="7"/>
      <c r="D47" s="7"/>
      <c r="E47" s="7"/>
      <c r="F47" s="7"/>
      <c r="G47" s="7"/>
      <c r="I47" s="7" t="s">
        <v>78</v>
      </c>
      <c r="J47" s="62"/>
      <c r="K47" s="5"/>
      <c r="L47" s="63"/>
      <c r="M47" s="63" t="s">
        <v>79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</row>
    <row r="48" spans="1:194" ht="25.5" customHeight="1">
      <c r="E48" s="45"/>
      <c r="F48" s="45" t="s">
        <v>0</v>
      </c>
      <c r="G48" s="157"/>
      <c r="H48" s="64" t="s">
        <v>199</v>
      </c>
      <c r="I48" s="65"/>
      <c r="J48" s="64" t="s">
        <v>179</v>
      </c>
      <c r="K48" s="5"/>
      <c r="L48" s="64" t="s">
        <v>199</v>
      </c>
      <c r="M48" s="65"/>
      <c r="N48" s="64" t="s">
        <v>179</v>
      </c>
    </row>
    <row r="49" spans="1:15" ht="25.5" customHeight="1">
      <c r="A49" s="164" t="s">
        <v>10</v>
      </c>
      <c r="B49" s="164"/>
      <c r="C49" s="164"/>
      <c r="D49" s="164"/>
      <c r="E49" s="148"/>
      <c r="F49" s="148"/>
      <c r="G49" s="148"/>
      <c r="H49" s="149"/>
      <c r="I49" s="66"/>
      <c r="J49" s="149"/>
      <c r="K49" s="66"/>
      <c r="L49" s="150"/>
      <c r="M49" s="66"/>
      <c r="N49" s="149"/>
      <c r="O49" s="66"/>
    </row>
    <row r="50" spans="1:15" ht="25.5" customHeight="1">
      <c r="A50" s="9" t="s">
        <v>11</v>
      </c>
      <c r="B50" s="1"/>
      <c r="C50" s="1"/>
      <c r="D50" s="1"/>
      <c r="E50" s="1"/>
      <c r="F50" s="1"/>
      <c r="G50" s="1"/>
      <c r="H50" s="1"/>
      <c r="L50" s="1"/>
      <c r="M50" s="1"/>
    </row>
    <row r="51" spans="1:15" ht="25.5" customHeight="1">
      <c r="A51" s="67" t="s">
        <v>38</v>
      </c>
      <c r="C51" s="1"/>
      <c r="D51" s="1"/>
      <c r="E51" s="1"/>
      <c r="F51" s="151" t="s">
        <v>139</v>
      </c>
      <c r="G51" s="151"/>
      <c r="H51" s="41">
        <v>69221586.86999999</v>
      </c>
      <c r="I51" s="158"/>
      <c r="J51" s="36">
        <v>62673397.049999997</v>
      </c>
      <c r="K51" s="158"/>
      <c r="L51" s="36">
        <v>55638177.549999997</v>
      </c>
      <c r="M51" s="36"/>
      <c r="N51" s="36">
        <v>51742900.950000003</v>
      </c>
      <c r="O51" s="37"/>
    </row>
    <row r="52" spans="1:15" ht="25.5" customHeight="1">
      <c r="A52" s="67" t="s">
        <v>160</v>
      </c>
      <c r="C52" s="1"/>
      <c r="D52" s="1"/>
      <c r="E52" s="1"/>
      <c r="F52" s="151" t="s">
        <v>1</v>
      </c>
      <c r="G52" s="151"/>
      <c r="H52" s="41">
        <v>69198472.219999999</v>
      </c>
      <c r="I52" s="158"/>
      <c r="J52" s="36">
        <v>44379541.270000003</v>
      </c>
      <c r="K52" s="158"/>
      <c r="L52" s="36">
        <v>67458472.219999999</v>
      </c>
      <c r="M52" s="36"/>
      <c r="N52" s="36">
        <v>42639541.270000003</v>
      </c>
      <c r="O52" s="37"/>
    </row>
    <row r="53" spans="1:15" ht="25.5" customHeight="1">
      <c r="A53" s="67" t="s">
        <v>159</v>
      </c>
      <c r="C53" s="1"/>
      <c r="D53" s="1"/>
      <c r="E53" s="1"/>
      <c r="F53" s="151" t="s">
        <v>75</v>
      </c>
      <c r="G53" s="151"/>
      <c r="H53" s="41">
        <v>78640704.840000018</v>
      </c>
      <c r="I53" s="158"/>
      <c r="J53" s="36">
        <v>45063567.219999999</v>
      </c>
      <c r="K53" s="158"/>
      <c r="L53" s="36">
        <v>77803792.830000013</v>
      </c>
      <c r="M53" s="36"/>
      <c r="N53" s="36">
        <v>44266589.210000001</v>
      </c>
      <c r="O53" s="37"/>
    </row>
    <row r="54" spans="1:15" ht="25.5" customHeight="1">
      <c r="A54" s="67" t="s">
        <v>149</v>
      </c>
      <c r="C54" s="1"/>
      <c r="D54" s="1"/>
      <c r="E54" s="1"/>
      <c r="F54" s="151" t="s">
        <v>140</v>
      </c>
      <c r="G54" s="151"/>
      <c r="H54" s="41">
        <v>0</v>
      </c>
      <c r="I54" s="158"/>
      <c r="J54" s="36">
        <v>0</v>
      </c>
      <c r="K54" s="158"/>
      <c r="L54" s="36">
        <v>12000000</v>
      </c>
      <c r="M54" s="36"/>
      <c r="N54" s="36">
        <v>12000000</v>
      </c>
      <c r="O54" s="37"/>
    </row>
    <row r="55" spans="1:15" ht="25.5" customHeight="1">
      <c r="A55" s="67" t="s">
        <v>39</v>
      </c>
      <c r="C55" s="1"/>
      <c r="D55" s="1"/>
      <c r="E55" s="1"/>
      <c r="F55" s="67"/>
      <c r="G55" s="67"/>
      <c r="H55" s="41">
        <v>849557.83</v>
      </c>
      <c r="I55" s="158"/>
      <c r="J55" s="36">
        <v>3555259.11</v>
      </c>
      <c r="K55" s="158"/>
      <c r="L55" s="36">
        <v>0</v>
      </c>
      <c r="M55" s="36"/>
      <c r="N55" s="36">
        <v>2308826.15</v>
      </c>
      <c r="O55" s="37"/>
    </row>
    <row r="56" spans="1:15" ht="25.5" customHeight="1">
      <c r="A56" s="1"/>
      <c r="B56" s="9" t="s">
        <v>54</v>
      </c>
      <c r="H56" s="42">
        <f>SUM(H51:H55)</f>
        <v>217910321.76000002</v>
      </c>
      <c r="I56" s="35"/>
      <c r="J56" s="42">
        <f>SUM(J51:J55)</f>
        <v>155671764.65000001</v>
      </c>
      <c r="K56" s="35"/>
      <c r="L56" s="42">
        <f>SUM(L51:L55)</f>
        <v>212900442.60000002</v>
      </c>
      <c r="M56" s="36"/>
      <c r="N56" s="42">
        <f>SUM(N51:N55)</f>
        <v>152957857.58000001</v>
      </c>
      <c r="O56" s="37"/>
    </row>
    <row r="57" spans="1:15" ht="25.5" customHeight="1">
      <c r="A57" s="9" t="s">
        <v>14</v>
      </c>
      <c r="C57" s="4"/>
      <c r="D57" s="4"/>
      <c r="E57" s="4"/>
      <c r="H57" s="37"/>
      <c r="I57" s="159"/>
      <c r="J57" s="159"/>
      <c r="K57" s="159"/>
      <c r="L57" s="36"/>
      <c r="M57" s="36"/>
      <c r="N57" s="36"/>
      <c r="O57" s="37"/>
    </row>
    <row r="58" spans="1:15" ht="25.5" customHeight="1">
      <c r="A58" s="67" t="s">
        <v>166</v>
      </c>
      <c r="C58" s="4"/>
      <c r="D58" s="4"/>
      <c r="E58" s="4"/>
      <c r="F58" s="151" t="s">
        <v>1</v>
      </c>
      <c r="G58" s="151"/>
      <c r="H58" s="41">
        <v>148351410.50000003</v>
      </c>
      <c r="I58" s="158"/>
      <c r="J58" s="36">
        <v>66712162.700000003</v>
      </c>
      <c r="K58" s="158"/>
      <c r="L58" s="36">
        <v>148080062.20000002</v>
      </c>
      <c r="M58" s="36"/>
      <c r="N58" s="36">
        <v>64700814.400000006</v>
      </c>
      <c r="O58" s="37"/>
    </row>
    <row r="59" spans="1:15" ht="25.5" customHeight="1">
      <c r="A59" s="67" t="s">
        <v>92</v>
      </c>
      <c r="C59" s="4"/>
      <c r="D59" s="4"/>
      <c r="E59" s="4"/>
      <c r="F59" s="151" t="s">
        <v>75</v>
      </c>
      <c r="G59" s="151"/>
      <c r="H59" s="41">
        <v>149588511.26000002</v>
      </c>
      <c r="I59" s="158"/>
      <c r="J59" s="36">
        <v>89809832.940000013</v>
      </c>
      <c r="K59" s="158"/>
      <c r="L59" s="36">
        <v>148859143.95999998</v>
      </c>
      <c r="M59" s="36"/>
      <c r="N59" s="36">
        <v>88243553.650000006</v>
      </c>
      <c r="O59" s="37"/>
    </row>
    <row r="60" spans="1:15" ht="25.5" customHeight="1">
      <c r="A60" s="67" t="s">
        <v>158</v>
      </c>
      <c r="C60" s="4"/>
      <c r="D60" s="4"/>
      <c r="E60" s="4"/>
      <c r="F60" s="151" t="s">
        <v>46</v>
      </c>
      <c r="G60" s="151"/>
      <c r="H60" s="41">
        <v>72390885.989999995</v>
      </c>
      <c r="I60" s="158"/>
      <c r="J60" s="36">
        <v>71371715.359999999</v>
      </c>
      <c r="K60" s="158"/>
      <c r="L60" s="36">
        <v>72390885.989999995</v>
      </c>
      <c r="M60" s="36"/>
      <c r="N60" s="36">
        <v>71371715.359999999</v>
      </c>
      <c r="O60" s="37"/>
    </row>
    <row r="61" spans="1:15" ht="25.5" customHeight="1">
      <c r="A61" s="67" t="s">
        <v>41</v>
      </c>
      <c r="C61" s="4"/>
      <c r="D61" s="4"/>
      <c r="E61" s="4"/>
      <c r="F61" s="151"/>
      <c r="G61" s="151"/>
      <c r="H61" s="41"/>
      <c r="I61" s="158"/>
      <c r="J61" s="36"/>
      <c r="K61" s="158"/>
      <c r="L61" s="36"/>
      <c r="M61" s="36"/>
      <c r="N61" s="36"/>
      <c r="O61" s="37"/>
    </row>
    <row r="62" spans="1:15" ht="25.5" customHeight="1">
      <c r="A62" s="67" t="s">
        <v>42</v>
      </c>
      <c r="C62" s="4"/>
      <c r="D62" s="4"/>
      <c r="E62" s="4"/>
      <c r="F62" s="151" t="s">
        <v>77</v>
      </c>
      <c r="G62" s="151"/>
      <c r="H62" s="41">
        <v>5092168.3600000003</v>
      </c>
      <c r="I62" s="158"/>
      <c r="J62" s="36">
        <v>3412970.84</v>
      </c>
      <c r="K62" s="158"/>
      <c r="L62" s="36">
        <v>5092168.3600000013</v>
      </c>
      <c r="M62" s="36"/>
      <c r="N62" s="36">
        <v>3412970.84</v>
      </c>
      <c r="O62" s="37"/>
    </row>
    <row r="63" spans="1:15" ht="25.5" customHeight="1">
      <c r="A63" s="67" t="s">
        <v>132</v>
      </c>
      <c r="C63" s="4"/>
      <c r="D63" s="4"/>
      <c r="E63" s="4"/>
      <c r="F63" s="46"/>
      <c r="G63" s="46"/>
      <c r="H63" s="41">
        <v>10000000</v>
      </c>
      <c r="I63" s="158"/>
      <c r="J63" s="36">
        <v>10000000</v>
      </c>
      <c r="K63" s="158"/>
      <c r="L63" s="36">
        <v>10000000</v>
      </c>
      <c r="M63" s="36"/>
      <c r="N63" s="36">
        <v>10000000</v>
      </c>
      <c r="O63" s="37"/>
    </row>
    <row r="64" spans="1:15" ht="25.5" customHeight="1">
      <c r="A64" s="1"/>
      <c r="B64" s="9" t="s">
        <v>55</v>
      </c>
      <c r="H64" s="42">
        <f>SUM(H58:H63)</f>
        <v>385422976.11000007</v>
      </c>
      <c r="I64" s="35"/>
      <c r="J64" s="42">
        <f>SUM(J58:J63)</f>
        <v>241306681.84</v>
      </c>
      <c r="K64" s="35"/>
      <c r="L64" s="42">
        <f>SUM(L58:L63)</f>
        <v>384422260.50999999</v>
      </c>
      <c r="M64" s="36"/>
      <c r="N64" s="42">
        <f>SUM(N58:N63)</f>
        <v>237729054.25000003</v>
      </c>
      <c r="O64" s="37"/>
    </row>
    <row r="65" spans="1:15" ht="25.5" customHeight="1">
      <c r="A65" s="1"/>
      <c r="B65" s="9" t="s">
        <v>56</v>
      </c>
      <c r="H65" s="160">
        <f>+H56+H64</f>
        <v>603333297.87000012</v>
      </c>
      <c r="I65" s="35"/>
      <c r="J65" s="160">
        <f>+J56+J64</f>
        <v>396978446.49000001</v>
      </c>
      <c r="K65" s="35"/>
      <c r="L65" s="160">
        <f>+L56+L64</f>
        <v>597322703.11000001</v>
      </c>
      <c r="M65" s="36"/>
      <c r="N65" s="160">
        <f>+N56+N64</f>
        <v>390686911.83000004</v>
      </c>
      <c r="O65" s="37"/>
    </row>
    <row r="66" spans="1:15" ht="25.5" customHeight="1">
      <c r="A66" s="1"/>
      <c r="B66" s="9"/>
      <c r="H66" s="36"/>
      <c r="I66" s="35"/>
      <c r="J66" s="36"/>
      <c r="K66" s="35"/>
      <c r="L66" s="36"/>
      <c r="M66" s="36"/>
      <c r="N66" s="36"/>
      <c r="O66" s="37"/>
    </row>
    <row r="67" spans="1:15" ht="25.5" customHeight="1">
      <c r="A67" s="1"/>
      <c r="B67" s="9"/>
      <c r="H67" s="36"/>
      <c r="I67" s="35"/>
      <c r="J67" s="36"/>
      <c r="K67" s="35"/>
      <c r="L67" s="36"/>
      <c r="M67" s="36"/>
      <c r="N67" s="36"/>
      <c r="O67" s="37"/>
    </row>
    <row r="68" spans="1:15" ht="25.5" customHeight="1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5" ht="25.5" customHeight="1">
      <c r="A69" s="4" t="s">
        <v>9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5" ht="25.5" customHeight="1">
      <c r="A70" s="4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5" ht="25.5" customHeight="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5" ht="25.5" customHeight="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5" ht="25.5" customHeight="1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5" ht="25.5" customHeight="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5" ht="25.5" customHeight="1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5" ht="25.5" customHeight="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5" ht="25.5" customHeight="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5" s="67" customFormat="1" ht="25.5" customHeight="1">
      <c r="E78" s="67" t="s">
        <v>51</v>
      </c>
      <c r="I78" s="68"/>
      <c r="J78" s="68"/>
    </row>
    <row r="79" spans="1:15" s="67" customFormat="1" ht="25.5" customHeight="1">
      <c r="E79" s="43" t="s">
        <v>184</v>
      </c>
      <c r="I79" s="68"/>
      <c r="J79" s="68"/>
    </row>
    <row r="80" spans="1:15" s="67" customFormat="1" ht="25.5" customHeight="1">
      <c r="E80" s="43"/>
      <c r="I80" s="68"/>
      <c r="J80" s="68"/>
    </row>
    <row r="81" spans="1:194" ht="25.5" customHeight="1">
      <c r="A81" s="163" t="s">
        <v>174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54"/>
    </row>
    <row r="82" spans="1:194" ht="25.5" customHeight="1">
      <c r="A82" s="161" t="s">
        <v>178</v>
      </c>
      <c r="B82" s="161"/>
      <c r="C82" s="161"/>
      <c r="D82" s="161"/>
      <c r="E82" s="161"/>
      <c r="F82" s="161"/>
      <c r="G82" s="161"/>
      <c r="H82" s="161"/>
      <c r="I82" s="161"/>
      <c r="J82" s="161"/>
      <c r="K82" s="161"/>
      <c r="L82" s="161"/>
      <c r="M82" s="161"/>
      <c r="N82" s="161"/>
      <c r="O82" s="1"/>
    </row>
    <row r="83" spans="1:194" ht="25.5" customHeight="1">
      <c r="A83" s="162" t="s">
        <v>26</v>
      </c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2"/>
      <c r="N83" s="162"/>
      <c r="O83" s="10"/>
    </row>
    <row r="84" spans="1:194" ht="25.5" customHeight="1">
      <c r="A84" s="161" t="s">
        <v>198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"/>
    </row>
    <row r="85" spans="1:194" ht="25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94" s="6" customFormat="1" ht="25.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27" t="s">
        <v>80</v>
      </c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</row>
    <row r="87" spans="1:194" ht="25.5" customHeight="1">
      <c r="A87" s="7"/>
      <c r="B87" s="7"/>
      <c r="C87" s="7"/>
      <c r="D87" s="7"/>
      <c r="E87" s="7"/>
      <c r="F87" s="7"/>
      <c r="G87" s="7"/>
      <c r="I87" s="7" t="s">
        <v>78</v>
      </c>
      <c r="J87" s="62"/>
      <c r="K87" s="5"/>
      <c r="L87" s="63"/>
      <c r="M87" s="63" t="s">
        <v>79</v>
      </c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</row>
    <row r="88" spans="1:194" ht="25.5" customHeight="1">
      <c r="E88" s="45"/>
      <c r="F88" s="45" t="s">
        <v>0</v>
      </c>
      <c r="G88" s="45"/>
      <c r="H88" s="64" t="s">
        <v>199</v>
      </c>
      <c r="I88" s="65"/>
      <c r="J88" s="64" t="s">
        <v>179</v>
      </c>
      <c r="K88" s="5"/>
      <c r="L88" s="64" t="s">
        <v>199</v>
      </c>
      <c r="M88" s="65"/>
      <c r="N88" s="64" t="s">
        <v>179</v>
      </c>
    </row>
    <row r="89" spans="1:194" s="16" customFormat="1" ht="25.5" customHeight="1">
      <c r="A89" s="14" t="s">
        <v>15</v>
      </c>
      <c r="B89" s="15"/>
      <c r="C89" s="15"/>
      <c r="D89" s="15"/>
      <c r="E89" s="15"/>
      <c r="I89" s="17"/>
      <c r="J89" s="17"/>
      <c r="K89" s="17"/>
      <c r="L89" s="15"/>
      <c r="M89" s="15"/>
      <c r="N89" s="15"/>
    </row>
    <row r="90" spans="1:194" s="16" customFormat="1" ht="25.5" customHeight="1">
      <c r="A90" s="69" t="s">
        <v>29</v>
      </c>
      <c r="B90" s="15"/>
      <c r="C90" s="15"/>
      <c r="D90" s="15"/>
      <c r="E90" s="15"/>
      <c r="F90" s="70"/>
      <c r="G90" s="70"/>
      <c r="I90" s="17"/>
      <c r="J90" s="17"/>
      <c r="K90" s="17"/>
      <c r="L90" s="15"/>
      <c r="M90" s="15"/>
      <c r="N90" s="15"/>
    </row>
    <row r="91" spans="1:194" s="16" customFormat="1" ht="25.5" customHeight="1">
      <c r="A91" s="69" t="s">
        <v>30</v>
      </c>
      <c r="B91" s="15"/>
      <c r="C91" s="15"/>
      <c r="D91" s="15"/>
      <c r="E91" s="15"/>
      <c r="F91" s="18"/>
      <c r="G91" s="18"/>
      <c r="I91" s="17"/>
      <c r="J91" s="17"/>
      <c r="K91" s="17"/>
      <c r="L91" s="15"/>
      <c r="M91" s="15"/>
      <c r="N91" s="15"/>
    </row>
    <row r="92" spans="1:194" ht="25.5" customHeight="1" thickBot="1">
      <c r="A92" s="67" t="s">
        <v>182</v>
      </c>
      <c r="B92" s="1"/>
      <c r="C92" s="1"/>
      <c r="D92" s="1"/>
      <c r="E92" s="1"/>
      <c r="F92" s="8"/>
      <c r="G92" s="8"/>
      <c r="H92" s="34">
        <f>960000000*0.5</f>
        <v>480000000</v>
      </c>
      <c r="I92" s="35"/>
      <c r="J92" s="34">
        <f>960000000*0.5</f>
        <v>480000000</v>
      </c>
      <c r="L92" s="34">
        <f>960000000*0.5</f>
        <v>480000000</v>
      </c>
      <c r="M92" s="36"/>
      <c r="N92" s="34">
        <f>960000000*0.5</f>
        <v>480000000</v>
      </c>
    </row>
    <row r="93" spans="1:194" ht="25.5" customHeight="1" thickTop="1">
      <c r="A93" s="67" t="s">
        <v>31</v>
      </c>
      <c r="B93" s="1"/>
      <c r="C93" s="1"/>
      <c r="D93" s="1"/>
      <c r="E93" s="1"/>
      <c r="F93" s="46"/>
      <c r="G93" s="46"/>
      <c r="H93" s="37"/>
      <c r="I93" s="35"/>
      <c r="J93" s="35"/>
      <c r="K93" s="35"/>
      <c r="L93" s="36"/>
      <c r="M93" s="36"/>
      <c r="N93" s="36"/>
      <c r="O93" s="37"/>
    </row>
    <row r="94" spans="1:194" ht="25.5" customHeight="1">
      <c r="A94" s="67" t="s">
        <v>228</v>
      </c>
      <c r="B94" s="1"/>
      <c r="C94" s="1"/>
      <c r="D94" s="1"/>
      <c r="E94" s="1"/>
      <c r="F94" s="46" t="s">
        <v>136</v>
      </c>
      <c r="G94" s="46"/>
      <c r="H94" s="38">
        <f>EQรวม!G24</f>
        <v>480000000</v>
      </c>
      <c r="I94" s="35"/>
      <c r="J94" s="35"/>
      <c r="K94" s="35"/>
      <c r="L94" s="38">
        <f>EQเฉพาะ!H22</f>
        <v>480000000</v>
      </c>
      <c r="M94" s="36"/>
      <c r="N94" s="36"/>
      <c r="O94" s="37"/>
    </row>
    <row r="95" spans="1:194" ht="25.5" customHeight="1">
      <c r="A95" s="67" t="s">
        <v>183</v>
      </c>
      <c r="B95" s="1"/>
      <c r="C95" s="1"/>
      <c r="D95" s="1"/>
      <c r="E95" s="1"/>
      <c r="G95" s="46"/>
      <c r="I95" s="39"/>
      <c r="J95" s="2">
        <f>EQรวม!G18</f>
        <v>340000000</v>
      </c>
      <c r="M95" s="36"/>
      <c r="N95" s="2">
        <f>EQเฉพาะ!H16</f>
        <v>340000000</v>
      </c>
    </row>
    <row r="96" spans="1:194" ht="25.5" customHeight="1">
      <c r="A96" s="67" t="s">
        <v>211</v>
      </c>
      <c r="B96" s="1"/>
      <c r="C96" s="1"/>
      <c r="D96" s="1"/>
      <c r="E96" s="1"/>
      <c r="F96" s="46" t="s">
        <v>85</v>
      </c>
      <c r="G96" s="46"/>
      <c r="H96" s="38">
        <f>EQรวม!I24</f>
        <v>283305463.74000001</v>
      </c>
      <c r="I96" s="39"/>
      <c r="J96" s="2">
        <f>EQรวม!I18</f>
        <v>0</v>
      </c>
      <c r="L96" s="38">
        <f>EQเฉพาะ!J22</f>
        <v>283305463.74000001</v>
      </c>
      <c r="M96" s="36"/>
      <c r="N96" s="2">
        <f>EQเฉพาะ!J16</f>
        <v>0</v>
      </c>
    </row>
    <row r="97" spans="1:15" ht="25.5" customHeight="1">
      <c r="A97" s="67" t="s">
        <v>163</v>
      </c>
      <c r="B97" s="1"/>
      <c r="C97" s="1"/>
      <c r="D97" s="1"/>
      <c r="E97" s="1"/>
      <c r="F97" s="46"/>
      <c r="G97" s="46"/>
      <c r="H97" s="37"/>
      <c r="I97" s="35"/>
      <c r="J97" s="35"/>
      <c r="K97" s="35"/>
      <c r="L97" s="37"/>
      <c r="M97" s="36"/>
      <c r="N97" s="36"/>
      <c r="O97" s="37"/>
    </row>
    <row r="98" spans="1:15" ht="25.5" customHeight="1">
      <c r="A98" s="2" t="s">
        <v>164</v>
      </c>
      <c r="B98" s="1"/>
      <c r="C98" s="1"/>
      <c r="D98" s="1"/>
      <c r="E98" s="1"/>
      <c r="F98" s="46"/>
      <c r="G98" s="46"/>
      <c r="H98" s="36">
        <f>EQรวม!K24</f>
        <v>-2571504.46</v>
      </c>
      <c r="I98" s="40"/>
      <c r="J98" s="36">
        <f>EQรวม!K18</f>
        <v>-2571504.46</v>
      </c>
      <c r="K98" s="40"/>
      <c r="L98" s="39">
        <f>EQเฉพาะ!L22</f>
        <v>-6447824.669999999</v>
      </c>
      <c r="M98" s="37"/>
      <c r="N98" s="36">
        <f>EQเฉพาะ!L16</f>
        <v>-6447824.669999999</v>
      </c>
      <c r="O98" s="36"/>
    </row>
    <row r="99" spans="1:15" ht="25.5" customHeight="1">
      <c r="A99" s="67" t="s">
        <v>16</v>
      </c>
      <c r="B99" s="4"/>
      <c r="C99" s="1"/>
      <c r="D99" s="1"/>
      <c r="E99" s="1"/>
      <c r="F99" s="3"/>
      <c r="G99" s="3"/>
      <c r="H99" s="36"/>
      <c r="I99" s="40"/>
      <c r="J99" s="36"/>
      <c r="K99" s="40"/>
      <c r="L99" s="36"/>
      <c r="M99" s="36"/>
      <c r="N99" s="36"/>
      <c r="O99" s="37"/>
    </row>
    <row r="100" spans="1:15" ht="25.5" customHeight="1">
      <c r="A100" s="67" t="s">
        <v>86</v>
      </c>
      <c r="B100" s="4"/>
      <c r="C100" s="1"/>
      <c r="D100" s="1"/>
      <c r="E100" s="1"/>
      <c r="F100" s="46"/>
      <c r="G100" s="46"/>
      <c r="H100" s="36">
        <f>EQรวม!M24</f>
        <v>26749976</v>
      </c>
      <c r="I100" s="40"/>
      <c r="J100" s="36">
        <f>EQรวม!M18</f>
        <v>23870000</v>
      </c>
      <c r="K100" s="40"/>
      <c r="L100" s="36">
        <f>EQเฉพาะ!N22</f>
        <v>26749976</v>
      </c>
      <c r="M100" s="36"/>
      <c r="N100" s="36">
        <f>EQเฉพาะ!N16</f>
        <v>23870000</v>
      </c>
      <c r="O100" s="37"/>
    </row>
    <row r="101" spans="1:15" ht="25.5" customHeight="1">
      <c r="A101" s="67" t="s">
        <v>17</v>
      </c>
      <c r="B101" s="4"/>
      <c r="C101" s="1"/>
      <c r="D101" s="1"/>
      <c r="E101" s="1"/>
      <c r="H101" s="36">
        <f>EQรวม!O24</f>
        <v>33343826.328148268</v>
      </c>
      <c r="I101" s="40"/>
      <c r="J101" s="36">
        <f>EQรวม!O18</f>
        <v>49874627.598148137</v>
      </c>
      <c r="K101" s="40"/>
      <c r="L101" s="36">
        <f>EQเฉพาะ!P22</f>
        <v>22902938.580000021</v>
      </c>
      <c r="M101" s="36"/>
      <c r="N101" s="36">
        <f>EQเฉพาะ!P16</f>
        <v>40997624.070000008</v>
      </c>
      <c r="O101" s="37"/>
    </row>
    <row r="102" spans="1:15" ht="25.5" customHeight="1">
      <c r="A102" s="4" t="s">
        <v>57</v>
      </c>
      <c r="B102" s="1"/>
      <c r="C102" s="1"/>
      <c r="D102" s="1"/>
      <c r="E102" s="1"/>
      <c r="F102" s="46"/>
      <c r="G102" s="46"/>
      <c r="H102" s="41">
        <f>EQรวม!Q24</f>
        <v>-635335.00800000003</v>
      </c>
      <c r="I102" s="40"/>
      <c r="J102" s="36">
        <f>EQรวม!Q18</f>
        <v>375805.6</v>
      </c>
      <c r="K102" s="40"/>
      <c r="L102" s="36">
        <f>EQเฉพาะ!R22</f>
        <v>-1046787.808</v>
      </c>
      <c r="M102" s="36"/>
      <c r="N102" s="36">
        <f>EQเฉพาะ!R16</f>
        <v>-35647.199999999997</v>
      </c>
      <c r="O102" s="37"/>
    </row>
    <row r="103" spans="1:15" ht="25.5" customHeight="1">
      <c r="A103" s="6"/>
      <c r="B103" s="9" t="s">
        <v>58</v>
      </c>
      <c r="F103" s="1"/>
      <c r="G103" s="1"/>
      <c r="H103" s="50">
        <f>SUM(H94:H102)</f>
        <v>820192426.6001482</v>
      </c>
      <c r="I103" s="36"/>
      <c r="J103" s="50">
        <f>SUM(J95:J102)</f>
        <v>411548928.73814821</v>
      </c>
      <c r="K103" s="36"/>
      <c r="L103" s="50">
        <f>SUM(L94:L102)</f>
        <v>805463765.84200013</v>
      </c>
      <c r="M103" s="36"/>
      <c r="N103" s="50">
        <f>SUM(N95:N102)</f>
        <v>398384152.19999999</v>
      </c>
      <c r="O103" s="37"/>
    </row>
    <row r="104" spans="1:15" ht="25.5" customHeight="1">
      <c r="A104" s="4" t="s">
        <v>59</v>
      </c>
      <c r="B104" s="9"/>
      <c r="F104" s="1"/>
      <c r="G104" s="1"/>
      <c r="H104" s="36">
        <f>EQรวม!U24</f>
        <v>597.54000000000008</v>
      </c>
      <c r="I104" s="36"/>
      <c r="J104" s="36">
        <f>EQรวม!U18</f>
        <v>376.69000000000005</v>
      </c>
      <c r="K104" s="36"/>
      <c r="L104" s="36">
        <v>0</v>
      </c>
      <c r="M104" s="36"/>
      <c r="N104" s="36">
        <v>0</v>
      </c>
      <c r="O104" s="37"/>
    </row>
    <row r="105" spans="1:15" ht="25.5" customHeight="1">
      <c r="A105" s="4"/>
      <c r="B105" s="9" t="s">
        <v>60</v>
      </c>
      <c r="F105" s="1"/>
      <c r="G105" s="1"/>
      <c r="H105" s="42">
        <f>SUM(H103:H104)</f>
        <v>820193024.14014816</v>
      </c>
      <c r="I105" s="36"/>
      <c r="J105" s="42">
        <f>SUM(J103:J104)</f>
        <v>411549305.42814821</v>
      </c>
      <c r="K105" s="36"/>
      <c r="L105" s="42">
        <f>SUM(L103:L104)</f>
        <v>805463765.84200013</v>
      </c>
      <c r="M105" s="36"/>
      <c r="N105" s="42">
        <f>SUM(N103:N104)</f>
        <v>398384152.19999999</v>
      </c>
      <c r="O105" s="37"/>
    </row>
    <row r="106" spans="1:15" ht="25.5" customHeight="1" thickBot="1">
      <c r="A106" s="9" t="s">
        <v>18</v>
      </c>
      <c r="B106" s="10"/>
      <c r="C106" s="1"/>
      <c r="D106" s="1"/>
      <c r="E106" s="1"/>
      <c r="F106" s="1"/>
      <c r="G106" s="1"/>
      <c r="H106" s="51">
        <f>+H65+H105</f>
        <v>1423526322.0101483</v>
      </c>
      <c r="I106" s="36"/>
      <c r="J106" s="51">
        <f>+J65+J105</f>
        <v>808527751.91814828</v>
      </c>
      <c r="K106" s="36"/>
      <c r="L106" s="51">
        <f>+L65+L105</f>
        <v>1402786468.9520001</v>
      </c>
      <c r="M106" s="36"/>
      <c r="N106" s="51">
        <f>+N65+N105</f>
        <v>789071064.02999997</v>
      </c>
      <c r="O106" s="37"/>
    </row>
    <row r="107" spans="1:15" s="25" customFormat="1" ht="25.5" customHeight="1" thickTop="1">
      <c r="A107" s="20"/>
      <c r="B107" s="21"/>
      <c r="C107" s="22"/>
      <c r="D107" s="22"/>
      <c r="E107" s="22"/>
      <c r="F107" s="22"/>
      <c r="G107" s="22"/>
      <c r="H107" s="23"/>
      <c r="I107" s="24"/>
      <c r="J107" s="23"/>
      <c r="K107" s="23"/>
      <c r="L107" s="23"/>
      <c r="M107" s="23"/>
      <c r="N107" s="23"/>
      <c r="O107" s="24"/>
    </row>
    <row r="108" spans="1:15" s="25" customFormat="1" ht="25.5" customHeight="1">
      <c r="A108" s="20"/>
      <c r="B108" s="21"/>
      <c r="C108" s="22"/>
      <c r="D108" s="22"/>
      <c r="E108" s="22"/>
      <c r="F108" s="22"/>
      <c r="G108" s="22"/>
      <c r="H108" s="23"/>
      <c r="I108" s="24"/>
      <c r="J108" s="23"/>
      <c r="K108" s="23"/>
      <c r="L108" s="23"/>
      <c r="M108" s="24"/>
      <c r="N108" s="23"/>
      <c r="O108" s="23"/>
    </row>
    <row r="109" spans="1:15" s="16" customFormat="1" ht="25.5" customHeight="1">
      <c r="A109" s="4" t="s">
        <v>9</v>
      </c>
      <c r="B109" s="15"/>
      <c r="C109" s="15"/>
      <c r="D109" s="15"/>
      <c r="E109" s="15"/>
      <c r="F109" s="15"/>
      <c r="G109" s="15"/>
      <c r="H109" s="26"/>
      <c r="I109" s="26"/>
      <c r="J109" s="26"/>
      <c r="K109" s="26"/>
      <c r="L109" s="26"/>
      <c r="M109" s="26"/>
      <c r="N109" s="26"/>
      <c r="O109" s="26"/>
    </row>
    <row r="110" spans="1:15" s="16" customFormat="1" ht="25.5" customHeight="1">
      <c r="A110" s="4"/>
      <c r="B110" s="15"/>
      <c r="C110" s="15"/>
      <c r="D110" s="15"/>
      <c r="E110" s="15"/>
      <c r="F110" s="15"/>
      <c r="G110" s="15"/>
      <c r="H110" s="26"/>
      <c r="I110" s="26"/>
      <c r="J110" s="26"/>
      <c r="K110" s="26"/>
      <c r="L110" s="26"/>
      <c r="M110" s="26"/>
      <c r="N110" s="26"/>
      <c r="O110" s="26"/>
    </row>
    <row r="111" spans="1:15" s="16" customFormat="1" ht="25.5" customHeight="1">
      <c r="A111" s="4"/>
      <c r="B111" s="15"/>
      <c r="C111" s="15"/>
      <c r="D111" s="15"/>
      <c r="E111" s="15"/>
      <c r="F111" s="15"/>
      <c r="G111" s="15"/>
      <c r="H111" s="26"/>
      <c r="I111" s="26"/>
      <c r="J111" s="26"/>
      <c r="K111" s="26"/>
      <c r="L111" s="26"/>
      <c r="M111" s="26"/>
      <c r="N111" s="26"/>
      <c r="O111" s="26"/>
    </row>
    <row r="112" spans="1:15" s="16" customFormat="1" ht="25.5" customHeight="1">
      <c r="A112" s="4"/>
      <c r="B112" s="15"/>
      <c r="C112" s="15"/>
      <c r="D112" s="15"/>
      <c r="E112" s="15"/>
      <c r="F112" s="15"/>
      <c r="G112" s="15"/>
      <c r="H112" s="26"/>
      <c r="I112" s="26"/>
      <c r="J112" s="26"/>
      <c r="K112" s="26"/>
      <c r="L112" s="26"/>
      <c r="M112" s="26"/>
      <c r="N112" s="26"/>
      <c r="O112" s="26"/>
    </row>
    <row r="113" spans="1:15" s="16" customFormat="1" ht="25.5" customHeight="1">
      <c r="A113" s="4"/>
      <c r="B113" s="15"/>
      <c r="C113" s="15"/>
      <c r="D113" s="15"/>
      <c r="E113" s="15"/>
      <c r="F113" s="15"/>
      <c r="G113" s="15"/>
      <c r="H113" s="26"/>
      <c r="I113" s="26"/>
      <c r="J113" s="26"/>
      <c r="K113" s="26"/>
      <c r="L113" s="26"/>
      <c r="M113" s="26"/>
      <c r="N113" s="26"/>
      <c r="O113" s="26"/>
    </row>
    <row r="114" spans="1:15" s="16" customFormat="1" ht="25.5" customHeight="1">
      <c r="A114" s="4"/>
      <c r="B114" s="15"/>
      <c r="C114" s="15"/>
      <c r="D114" s="15"/>
      <c r="E114" s="15"/>
      <c r="F114" s="15"/>
      <c r="G114" s="15"/>
      <c r="H114" s="26"/>
      <c r="I114" s="26"/>
      <c r="J114" s="26"/>
      <c r="K114" s="26"/>
      <c r="L114" s="26"/>
      <c r="M114" s="26"/>
      <c r="N114" s="26"/>
      <c r="O114" s="26"/>
    </row>
    <row r="115" spans="1:15" s="16" customFormat="1" ht="25.5" customHeight="1">
      <c r="A115" s="4"/>
      <c r="B115" s="15"/>
      <c r="C115" s="15"/>
      <c r="D115" s="15"/>
      <c r="E115" s="15"/>
      <c r="F115" s="15"/>
      <c r="G115" s="15"/>
      <c r="H115" s="26"/>
      <c r="I115" s="26"/>
      <c r="J115" s="26"/>
      <c r="K115" s="26"/>
      <c r="L115" s="26"/>
      <c r="M115" s="26"/>
      <c r="N115" s="26"/>
      <c r="O115" s="26"/>
    </row>
    <row r="116" spans="1:15" s="16" customFormat="1" ht="25.5" customHeight="1">
      <c r="A116" s="4"/>
      <c r="B116" s="15"/>
      <c r="C116" s="15"/>
      <c r="D116" s="15"/>
      <c r="E116" s="15"/>
      <c r="F116" s="15"/>
      <c r="G116" s="15"/>
      <c r="H116" s="26"/>
      <c r="I116" s="26"/>
      <c r="J116" s="26"/>
      <c r="K116" s="26"/>
      <c r="L116" s="26"/>
      <c r="M116" s="26"/>
      <c r="N116" s="26"/>
      <c r="O116" s="26"/>
    </row>
    <row r="117" spans="1:15" s="16" customFormat="1" ht="25.5" customHeight="1">
      <c r="A117" s="19"/>
      <c r="B117" s="15"/>
      <c r="C117" s="15"/>
      <c r="D117" s="15"/>
      <c r="E117" s="15"/>
      <c r="F117" s="15"/>
      <c r="G117" s="15"/>
      <c r="H117" s="26"/>
      <c r="I117" s="26"/>
      <c r="J117" s="26"/>
      <c r="K117" s="26"/>
      <c r="L117" s="26"/>
      <c r="M117" s="26"/>
      <c r="N117" s="26"/>
      <c r="O117" s="26"/>
    </row>
    <row r="118" spans="1:15" s="67" customFormat="1" ht="25.5" customHeight="1">
      <c r="E118" s="67" t="s">
        <v>51</v>
      </c>
      <c r="I118" s="68"/>
      <c r="J118" s="68"/>
    </row>
    <row r="119" spans="1:15" s="69" customFormat="1" ht="25.5" customHeight="1">
      <c r="E119" s="43" t="s">
        <v>184</v>
      </c>
      <c r="I119" s="71"/>
      <c r="J119" s="71"/>
    </row>
    <row r="123" spans="1:15" ht="23.25" customHeight="1"/>
    <row r="124" spans="1:15" ht="23.25" customHeight="1"/>
  </sheetData>
  <protectedRanges>
    <protectedRange sqref="J20:J21" name="ช่วง1"/>
  </protectedRanges>
  <mergeCells count="13">
    <mergeCell ref="A84:N84"/>
    <mergeCell ref="A81:N81"/>
    <mergeCell ref="A49:D49"/>
    <mergeCell ref="A8:D8"/>
    <mergeCell ref="A42:N42"/>
    <mergeCell ref="A43:N43"/>
    <mergeCell ref="A44:N44"/>
    <mergeCell ref="A41:N41"/>
    <mergeCell ref="A1:N1"/>
    <mergeCell ref="A2:N2"/>
    <mergeCell ref="A3:N3"/>
    <mergeCell ref="A82:N82"/>
    <mergeCell ref="A83:N83"/>
  </mergeCells>
  <phoneticPr fontId="7" type="noConversion"/>
  <pageMargins left="0.59055118110236227" right="0.3" top="0.59055118110236227" bottom="0.33" header="0.35433070866141736" footer="0.51"/>
  <pageSetup paperSize="9" scale="80" firstPageNumber="3" fitToHeight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1"/>
  <sheetViews>
    <sheetView tabSelected="1" view="pageBreakPreview" topLeftCell="C4" zoomScaleNormal="92" zoomScaleSheetLayoutView="100" workbookViewId="0">
      <selection activeCell="S18" sqref="S18"/>
    </sheetView>
  </sheetViews>
  <sheetFormatPr defaultColWidth="9.125" defaultRowHeight="21.75" customHeight="1"/>
  <cols>
    <col min="1" max="5" width="9.125" style="73" customWidth="1"/>
    <col min="6" max="6" width="4.375" style="73" customWidth="1"/>
    <col min="7" max="7" width="8.375" style="73" customWidth="1"/>
    <col min="8" max="8" width="1.125" style="73" customWidth="1"/>
    <col min="9" max="9" width="15.75" style="73" customWidth="1"/>
    <col min="10" max="10" width="1.625" style="73" customWidth="1"/>
    <col min="11" max="11" width="15.75" style="73" customWidth="1"/>
    <col min="12" max="12" width="1.625" style="73" customWidth="1"/>
    <col min="13" max="13" width="15.75" style="73" customWidth="1"/>
    <col min="14" max="14" width="1.625" style="73" customWidth="1"/>
    <col min="15" max="15" width="15.75" style="73" customWidth="1"/>
    <col min="16" max="16" width="2" style="73" customWidth="1"/>
    <col min="17" max="17" width="13.875" style="74" customWidth="1"/>
    <col min="18" max="18" width="1.75" style="74" customWidth="1"/>
    <col min="19" max="19" width="14.625" style="73" customWidth="1"/>
    <col min="20" max="218" width="9.125" style="73"/>
    <col min="219" max="219" width="8.125" style="73" customWidth="1"/>
    <col min="220" max="220" width="1.125" style="73" customWidth="1"/>
    <col min="221" max="221" width="14.375" style="73" customWidth="1"/>
    <col min="222" max="222" width="1.125" style="73" customWidth="1"/>
    <col min="223" max="223" width="14.75" style="73" customWidth="1"/>
    <col min="224" max="224" width="1.125" style="73" customWidth="1"/>
    <col min="225" max="225" width="14.625" style="73" customWidth="1"/>
    <col min="226" max="226" width="1.125" style="73" customWidth="1"/>
    <col min="227" max="227" width="14.75" style="73" customWidth="1"/>
    <col min="228" max="228" width="1.125" style="73" customWidth="1"/>
    <col min="229" max="229" width="13.625" style="73" customWidth="1"/>
    <col min="230" max="474" width="9.125" style="73"/>
    <col min="475" max="475" width="8.125" style="73" customWidth="1"/>
    <col min="476" max="476" width="1.125" style="73" customWidth="1"/>
    <col min="477" max="477" width="14.375" style="73" customWidth="1"/>
    <col min="478" max="478" width="1.125" style="73" customWidth="1"/>
    <col min="479" max="479" width="14.75" style="73" customWidth="1"/>
    <col min="480" max="480" width="1.125" style="73" customWidth="1"/>
    <col min="481" max="481" width="14.625" style="73" customWidth="1"/>
    <col min="482" max="482" width="1.125" style="73" customWidth="1"/>
    <col min="483" max="483" width="14.75" style="73" customWidth="1"/>
    <col min="484" max="484" width="1.125" style="73" customWidth="1"/>
    <col min="485" max="485" width="13.625" style="73" customWidth="1"/>
    <col min="486" max="730" width="9.125" style="73"/>
    <col min="731" max="731" width="8.125" style="73" customWidth="1"/>
    <col min="732" max="732" width="1.125" style="73" customWidth="1"/>
    <col min="733" max="733" width="14.375" style="73" customWidth="1"/>
    <col min="734" max="734" width="1.125" style="73" customWidth="1"/>
    <col min="735" max="735" width="14.75" style="73" customWidth="1"/>
    <col min="736" max="736" width="1.125" style="73" customWidth="1"/>
    <col min="737" max="737" width="14.625" style="73" customWidth="1"/>
    <col min="738" max="738" width="1.125" style="73" customWidth="1"/>
    <col min="739" max="739" width="14.75" style="73" customWidth="1"/>
    <col min="740" max="740" width="1.125" style="73" customWidth="1"/>
    <col min="741" max="741" width="13.625" style="73" customWidth="1"/>
    <col min="742" max="986" width="9.125" style="73"/>
    <col min="987" max="987" width="8.125" style="73" customWidth="1"/>
    <col min="988" max="988" width="1.125" style="73" customWidth="1"/>
    <col min="989" max="989" width="14.375" style="73" customWidth="1"/>
    <col min="990" max="990" width="1.125" style="73" customWidth="1"/>
    <col min="991" max="991" width="14.75" style="73" customWidth="1"/>
    <col min="992" max="992" width="1.125" style="73" customWidth="1"/>
    <col min="993" max="993" width="14.625" style="73" customWidth="1"/>
    <col min="994" max="994" width="1.125" style="73" customWidth="1"/>
    <col min="995" max="995" width="14.75" style="73" customWidth="1"/>
    <col min="996" max="996" width="1.125" style="73" customWidth="1"/>
    <col min="997" max="997" width="13.625" style="73" customWidth="1"/>
    <col min="998" max="1242" width="9.125" style="73"/>
    <col min="1243" max="1243" width="8.125" style="73" customWidth="1"/>
    <col min="1244" max="1244" width="1.125" style="73" customWidth="1"/>
    <col min="1245" max="1245" width="14.375" style="73" customWidth="1"/>
    <col min="1246" max="1246" width="1.125" style="73" customWidth="1"/>
    <col min="1247" max="1247" width="14.75" style="73" customWidth="1"/>
    <col min="1248" max="1248" width="1.125" style="73" customWidth="1"/>
    <col min="1249" max="1249" width="14.625" style="73" customWidth="1"/>
    <col min="1250" max="1250" width="1.125" style="73" customWidth="1"/>
    <col min="1251" max="1251" width="14.75" style="73" customWidth="1"/>
    <col min="1252" max="1252" width="1.125" style="73" customWidth="1"/>
    <col min="1253" max="1253" width="13.625" style="73" customWidth="1"/>
    <col min="1254" max="1498" width="9.125" style="73"/>
    <col min="1499" max="1499" width="8.125" style="73" customWidth="1"/>
    <col min="1500" max="1500" width="1.125" style="73" customWidth="1"/>
    <col min="1501" max="1501" width="14.375" style="73" customWidth="1"/>
    <col min="1502" max="1502" width="1.125" style="73" customWidth="1"/>
    <col min="1503" max="1503" width="14.75" style="73" customWidth="1"/>
    <col min="1504" max="1504" width="1.125" style="73" customWidth="1"/>
    <col min="1505" max="1505" width="14.625" style="73" customWidth="1"/>
    <col min="1506" max="1506" width="1.125" style="73" customWidth="1"/>
    <col min="1507" max="1507" width="14.75" style="73" customWidth="1"/>
    <col min="1508" max="1508" width="1.125" style="73" customWidth="1"/>
    <col min="1509" max="1509" width="13.625" style="73" customWidth="1"/>
    <col min="1510" max="1754" width="9.125" style="73"/>
    <col min="1755" max="1755" width="8.125" style="73" customWidth="1"/>
    <col min="1756" max="1756" width="1.125" style="73" customWidth="1"/>
    <col min="1757" max="1757" width="14.375" style="73" customWidth="1"/>
    <col min="1758" max="1758" width="1.125" style="73" customWidth="1"/>
    <col min="1759" max="1759" width="14.75" style="73" customWidth="1"/>
    <col min="1760" max="1760" width="1.125" style="73" customWidth="1"/>
    <col min="1761" max="1761" width="14.625" style="73" customWidth="1"/>
    <col min="1762" max="1762" width="1.125" style="73" customWidth="1"/>
    <col min="1763" max="1763" width="14.75" style="73" customWidth="1"/>
    <col min="1764" max="1764" width="1.125" style="73" customWidth="1"/>
    <col min="1765" max="1765" width="13.625" style="73" customWidth="1"/>
    <col min="1766" max="2010" width="9.125" style="73"/>
    <col min="2011" max="2011" width="8.125" style="73" customWidth="1"/>
    <col min="2012" max="2012" width="1.125" style="73" customWidth="1"/>
    <col min="2013" max="2013" width="14.375" style="73" customWidth="1"/>
    <col min="2014" max="2014" width="1.125" style="73" customWidth="1"/>
    <col min="2015" max="2015" width="14.75" style="73" customWidth="1"/>
    <col min="2016" max="2016" width="1.125" style="73" customWidth="1"/>
    <col min="2017" max="2017" width="14.625" style="73" customWidth="1"/>
    <col min="2018" max="2018" width="1.125" style="73" customWidth="1"/>
    <col min="2019" max="2019" width="14.75" style="73" customWidth="1"/>
    <col min="2020" max="2020" width="1.125" style="73" customWidth="1"/>
    <col min="2021" max="2021" width="13.625" style="73" customWidth="1"/>
    <col min="2022" max="2266" width="9.125" style="73"/>
    <col min="2267" max="2267" width="8.125" style="73" customWidth="1"/>
    <col min="2268" max="2268" width="1.125" style="73" customWidth="1"/>
    <col min="2269" max="2269" width="14.375" style="73" customWidth="1"/>
    <col min="2270" max="2270" width="1.125" style="73" customWidth="1"/>
    <col min="2271" max="2271" width="14.75" style="73" customWidth="1"/>
    <col min="2272" max="2272" width="1.125" style="73" customWidth="1"/>
    <col min="2273" max="2273" width="14.625" style="73" customWidth="1"/>
    <col min="2274" max="2274" width="1.125" style="73" customWidth="1"/>
    <col min="2275" max="2275" width="14.75" style="73" customWidth="1"/>
    <col min="2276" max="2276" width="1.125" style="73" customWidth="1"/>
    <col min="2277" max="2277" width="13.625" style="73" customWidth="1"/>
    <col min="2278" max="2522" width="9.125" style="73"/>
    <col min="2523" max="2523" width="8.125" style="73" customWidth="1"/>
    <col min="2524" max="2524" width="1.125" style="73" customWidth="1"/>
    <col min="2525" max="2525" width="14.375" style="73" customWidth="1"/>
    <col min="2526" max="2526" width="1.125" style="73" customWidth="1"/>
    <col min="2527" max="2527" width="14.75" style="73" customWidth="1"/>
    <col min="2528" max="2528" width="1.125" style="73" customWidth="1"/>
    <col min="2529" max="2529" width="14.625" style="73" customWidth="1"/>
    <col min="2530" max="2530" width="1.125" style="73" customWidth="1"/>
    <col min="2531" max="2531" width="14.75" style="73" customWidth="1"/>
    <col min="2532" max="2532" width="1.125" style="73" customWidth="1"/>
    <col min="2533" max="2533" width="13.625" style="73" customWidth="1"/>
    <col min="2534" max="2778" width="9.125" style="73"/>
    <col min="2779" max="2779" width="8.125" style="73" customWidth="1"/>
    <col min="2780" max="2780" width="1.125" style="73" customWidth="1"/>
    <col min="2781" max="2781" width="14.375" style="73" customWidth="1"/>
    <col min="2782" max="2782" width="1.125" style="73" customWidth="1"/>
    <col min="2783" max="2783" width="14.75" style="73" customWidth="1"/>
    <col min="2784" max="2784" width="1.125" style="73" customWidth="1"/>
    <col min="2785" max="2785" width="14.625" style="73" customWidth="1"/>
    <col min="2786" max="2786" width="1.125" style="73" customWidth="1"/>
    <col min="2787" max="2787" width="14.75" style="73" customWidth="1"/>
    <col min="2788" max="2788" width="1.125" style="73" customWidth="1"/>
    <col min="2789" max="2789" width="13.625" style="73" customWidth="1"/>
    <col min="2790" max="3034" width="9.125" style="73"/>
    <col min="3035" max="3035" width="8.125" style="73" customWidth="1"/>
    <col min="3036" max="3036" width="1.125" style="73" customWidth="1"/>
    <col min="3037" max="3037" width="14.375" style="73" customWidth="1"/>
    <col min="3038" max="3038" width="1.125" style="73" customWidth="1"/>
    <col min="3039" max="3039" width="14.75" style="73" customWidth="1"/>
    <col min="3040" max="3040" width="1.125" style="73" customWidth="1"/>
    <col min="3041" max="3041" width="14.625" style="73" customWidth="1"/>
    <col min="3042" max="3042" width="1.125" style="73" customWidth="1"/>
    <col min="3043" max="3043" width="14.75" style="73" customWidth="1"/>
    <col min="3044" max="3044" width="1.125" style="73" customWidth="1"/>
    <col min="3045" max="3045" width="13.625" style="73" customWidth="1"/>
    <col min="3046" max="3290" width="9.125" style="73"/>
    <col min="3291" max="3291" width="8.125" style="73" customWidth="1"/>
    <col min="3292" max="3292" width="1.125" style="73" customWidth="1"/>
    <col min="3293" max="3293" width="14.375" style="73" customWidth="1"/>
    <col min="3294" max="3294" width="1.125" style="73" customWidth="1"/>
    <col min="3295" max="3295" width="14.75" style="73" customWidth="1"/>
    <col min="3296" max="3296" width="1.125" style="73" customWidth="1"/>
    <col min="3297" max="3297" width="14.625" style="73" customWidth="1"/>
    <col min="3298" max="3298" width="1.125" style="73" customWidth="1"/>
    <col min="3299" max="3299" width="14.75" style="73" customWidth="1"/>
    <col min="3300" max="3300" width="1.125" style="73" customWidth="1"/>
    <col min="3301" max="3301" width="13.625" style="73" customWidth="1"/>
    <col min="3302" max="3546" width="9.125" style="73"/>
    <col min="3547" max="3547" width="8.125" style="73" customWidth="1"/>
    <col min="3548" max="3548" width="1.125" style="73" customWidth="1"/>
    <col min="3549" max="3549" width="14.375" style="73" customWidth="1"/>
    <col min="3550" max="3550" width="1.125" style="73" customWidth="1"/>
    <col min="3551" max="3551" width="14.75" style="73" customWidth="1"/>
    <col min="3552" max="3552" width="1.125" style="73" customWidth="1"/>
    <col min="3553" max="3553" width="14.625" style="73" customWidth="1"/>
    <col min="3554" max="3554" width="1.125" style="73" customWidth="1"/>
    <col min="3555" max="3555" width="14.75" style="73" customWidth="1"/>
    <col min="3556" max="3556" width="1.125" style="73" customWidth="1"/>
    <col min="3557" max="3557" width="13.625" style="73" customWidth="1"/>
    <col min="3558" max="3802" width="9.125" style="73"/>
    <col min="3803" max="3803" width="8.125" style="73" customWidth="1"/>
    <col min="3804" max="3804" width="1.125" style="73" customWidth="1"/>
    <col min="3805" max="3805" width="14.375" style="73" customWidth="1"/>
    <col min="3806" max="3806" width="1.125" style="73" customWidth="1"/>
    <col min="3807" max="3807" width="14.75" style="73" customWidth="1"/>
    <col min="3808" max="3808" width="1.125" style="73" customWidth="1"/>
    <col min="3809" max="3809" width="14.625" style="73" customWidth="1"/>
    <col min="3810" max="3810" width="1.125" style="73" customWidth="1"/>
    <col min="3811" max="3811" width="14.75" style="73" customWidth="1"/>
    <col min="3812" max="3812" width="1.125" style="73" customWidth="1"/>
    <col min="3813" max="3813" width="13.625" style="73" customWidth="1"/>
    <col min="3814" max="4058" width="9.125" style="73"/>
    <col min="4059" max="4059" width="8.125" style="73" customWidth="1"/>
    <col min="4060" max="4060" width="1.125" style="73" customWidth="1"/>
    <col min="4061" max="4061" width="14.375" style="73" customWidth="1"/>
    <col min="4062" max="4062" width="1.125" style="73" customWidth="1"/>
    <col min="4063" max="4063" width="14.75" style="73" customWidth="1"/>
    <col min="4064" max="4064" width="1.125" style="73" customWidth="1"/>
    <col min="4065" max="4065" width="14.625" style="73" customWidth="1"/>
    <col min="4066" max="4066" width="1.125" style="73" customWidth="1"/>
    <col min="4067" max="4067" width="14.75" style="73" customWidth="1"/>
    <col min="4068" max="4068" width="1.125" style="73" customWidth="1"/>
    <col min="4069" max="4069" width="13.625" style="73" customWidth="1"/>
    <col min="4070" max="4314" width="9.125" style="73"/>
    <col min="4315" max="4315" width="8.125" style="73" customWidth="1"/>
    <col min="4316" max="4316" width="1.125" style="73" customWidth="1"/>
    <col min="4317" max="4317" width="14.375" style="73" customWidth="1"/>
    <col min="4318" max="4318" width="1.125" style="73" customWidth="1"/>
    <col min="4319" max="4319" width="14.75" style="73" customWidth="1"/>
    <col min="4320" max="4320" width="1.125" style="73" customWidth="1"/>
    <col min="4321" max="4321" width="14.625" style="73" customWidth="1"/>
    <col min="4322" max="4322" width="1.125" style="73" customWidth="1"/>
    <col min="4323" max="4323" width="14.75" style="73" customWidth="1"/>
    <col min="4324" max="4324" width="1.125" style="73" customWidth="1"/>
    <col min="4325" max="4325" width="13.625" style="73" customWidth="1"/>
    <col min="4326" max="4570" width="9.125" style="73"/>
    <col min="4571" max="4571" width="8.125" style="73" customWidth="1"/>
    <col min="4572" max="4572" width="1.125" style="73" customWidth="1"/>
    <col min="4573" max="4573" width="14.375" style="73" customWidth="1"/>
    <col min="4574" max="4574" width="1.125" style="73" customWidth="1"/>
    <col min="4575" max="4575" width="14.75" style="73" customWidth="1"/>
    <col min="4576" max="4576" width="1.125" style="73" customWidth="1"/>
    <col min="4577" max="4577" width="14.625" style="73" customWidth="1"/>
    <col min="4578" max="4578" width="1.125" style="73" customWidth="1"/>
    <col min="4579" max="4579" width="14.75" style="73" customWidth="1"/>
    <col min="4580" max="4580" width="1.125" style="73" customWidth="1"/>
    <col min="4581" max="4581" width="13.625" style="73" customWidth="1"/>
    <col min="4582" max="4826" width="9.125" style="73"/>
    <col min="4827" max="4827" width="8.125" style="73" customWidth="1"/>
    <col min="4828" max="4828" width="1.125" style="73" customWidth="1"/>
    <col min="4829" max="4829" width="14.375" style="73" customWidth="1"/>
    <col min="4830" max="4830" width="1.125" style="73" customWidth="1"/>
    <col min="4831" max="4831" width="14.75" style="73" customWidth="1"/>
    <col min="4832" max="4832" width="1.125" style="73" customWidth="1"/>
    <col min="4833" max="4833" width="14.625" style="73" customWidth="1"/>
    <col min="4834" max="4834" width="1.125" style="73" customWidth="1"/>
    <col min="4835" max="4835" width="14.75" style="73" customWidth="1"/>
    <col min="4836" max="4836" width="1.125" style="73" customWidth="1"/>
    <col min="4837" max="4837" width="13.625" style="73" customWidth="1"/>
    <col min="4838" max="5082" width="9.125" style="73"/>
    <col min="5083" max="5083" width="8.125" style="73" customWidth="1"/>
    <col min="5084" max="5084" width="1.125" style="73" customWidth="1"/>
    <col min="5085" max="5085" width="14.375" style="73" customWidth="1"/>
    <col min="5086" max="5086" width="1.125" style="73" customWidth="1"/>
    <col min="5087" max="5087" width="14.75" style="73" customWidth="1"/>
    <col min="5088" max="5088" width="1.125" style="73" customWidth="1"/>
    <col min="5089" max="5089" width="14.625" style="73" customWidth="1"/>
    <col min="5090" max="5090" width="1.125" style="73" customWidth="1"/>
    <col min="5091" max="5091" width="14.75" style="73" customWidth="1"/>
    <col min="5092" max="5092" width="1.125" style="73" customWidth="1"/>
    <col min="5093" max="5093" width="13.625" style="73" customWidth="1"/>
    <col min="5094" max="5338" width="9.125" style="73"/>
    <col min="5339" max="5339" width="8.125" style="73" customWidth="1"/>
    <col min="5340" max="5340" width="1.125" style="73" customWidth="1"/>
    <col min="5341" max="5341" width="14.375" style="73" customWidth="1"/>
    <col min="5342" max="5342" width="1.125" style="73" customWidth="1"/>
    <col min="5343" max="5343" width="14.75" style="73" customWidth="1"/>
    <col min="5344" max="5344" width="1.125" style="73" customWidth="1"/>
    <col min="5345" max="5345" width="14.625" style="73" customWidth="1"/>
    <col min="5346" max="5346" width="1.125" style="73" customWidth="1"/>
    <col min="5347" max="5347" width="14.75" style="73" customWidth="1"/>
    <col min="5348" max="5348" width="1.125" style="73" customWidth="1"/>
    <col min="5349" max="5349" width="13.625" style="73" customWidth="1"/>
    <col min="5350" max="5594" width="9.125" style="73"/>
    <col min="5595" max="5595" width="8.125" style="73" customWidth="1"/>
    <col min="5596" max="5596" width="1.125" style="73" customWidth="1"/>
    <col min="5597" max="5597" width="14.375" style="73" customWidth="1"/>
    <col min="5598" max="5598" width="1.125" style="73" customWidth="1"/>
    <col min="5599" max="5599" width="14.75" style="73" customWidth="1"/>
    <col min="5600" max="5600" width="1.125" style="73" customWidth="1"/>
    <col min="5601" max="5601" width="14.625" style="73" customWidth="1"/>
    <col min="5602" max="5602" width="1.125" style="73" customWidth="1"/>
    <col min="5603" max="5603" width="14.75" style="73" customWidth="1"/>
    <col min="5604" max="5604" width="1.125" style="73" customWidth="1"/>
    <col min="5605" max="5605" width="13.625" style="73" customWidth="1"/>
    <col min="5606" max="5850" width="9.125" style="73"/>
    <col min="5851" max="5851" width="8.125" style="73" customWidth="1"/>
    <col min="5852" max="5852" width="1.125" style="73" customWidth="1"/>
    <col min="5853" max="5853" width="14.375" style="73" customWidth="1"/>
    <col min="5854" max="5854" width="1.125" style="73" customWidth="1"/>
    <col min="5855" max="5855" width="14.75" style="73" customWidth="1"/>
    <col min="5856" max="5856" width="1.125" style="73" customWidth="1"/>
    <col min="5857" max="5857" width="14.625" style="73" customWidth="1"/>
    <col min="5858" max="5858" width="1.125" style="73" customWidth="1"/>
    <col min="5859" max="5859" width="14.75" style="73" customWidth="1"/>
    <col min="5860" max="5860" width="1.125" style="73" customWidth="1"/>
    <col min="5861" max="5861" width="13.625" style="73" customWidth="1"/>
    <col min="5862" max="6106" width="9.125" style="73"/>
    <col min="6107" max="6107" width="8.125" style="73" customWidth="1"/>
    <col min="6108" max="6108" width="1.125" style="73" customWidth="1"/>
    <col min="6109" max="6109" width="14.375" style="73" customWidth="1"/>
    <col min="6110" max="6110" width="1.125" style="73" customWidth="1"/>
    <col min="6111" max="6111" width="14.75" style="73" customWidth="1"/>
    <col min="6112" max="6112" width="1.125" style="73" customWidth="1"/>
    <col min="6113" max="6113" width="14.625" style="73" customWidth="1"/>
    <col min="6114" max="6114" width="1.125" style="73" customWidth="1"/>
    <col min="6115" max="6115" width="14.75" style="73" customWidth="1"/>
    <col min="6116" max="6116" width="1.125" style="73" customWidth="1"/>
    <col min="6117" max="6117" width="13.625" style="73" customWidth="1"/>
    <col min="6118" max="6362" width="9.125" style="73"/>
    <col min="6363" max="6363" width="8.125" style="73" customWidth="1"/>
    <col min="6364" max="6364" width="1.125" style="73" customWidth="1"/>
    <col min="6365" max="6365" width="14.375" style="73" customWidth="1"/>
    <col min="6366" max="6366" width="1.125" style="73" customWidth="1"/>
    <col min="6367" max="6367" width="14.75" style="73" customWidth="1"/>
    <col min="6368" max="6368" width="1.125" style="73" customWidth="1"/>
    <col min="6369" max="6369" width="14.625" style="73" customWidth="1"/>
    <col min="6370" max="6370" width="1.125" style="73" customWidth="1"/>
    <col min="6371" max="6371" width="14.75" style="73" customWidth="1"/>
    <col min="6372" max="6372" width="1.125" style="73" customWidth="1"/>
    <col min="6373" max="6373" width="13.625" style="73" customWidth="1"/>
    <col min="6374" max="6618" width="9.125" style="73"/>
    <col min="6619" max="6619" width="8.125" style="73" customWidth="1"/>
    <col min="6620" max="6620" width="1.125" style="73" customWidth="1"/>
    <col min="6621" max="6621" width="14.375" style="73" customWidth="1"/>
    <col min="6622" max="6622" width="1.125" style="73" customWidth="1"/>
    <col min="6623" max="6623" width="14.75" style="73" customWidth="1"/>
    <col min="6624" max="6624" width="1.125" style="73" customWidth="1"/>
    <col min="6625" max="6625" width="14.625" style="73" customWidth="1"/>
    <col min="6626" max="6626" width="1.125" style="73" customWidth="1"/>
    <col min="6627" max="6627" width="14.75" style="73" customWidth="1"/>
    <col min="6628" max="6628" width="1.125" style="73" customWidth="1"/>
    <col min="6629" max="6629" width="13.625" style="73" customWidth="1"/>
    <col min="6630" max="6874" width="9.125" style="73"/>
    <col min="6875" max="6875" width="8.125" style="73" customWidth="1"/>
    <col min="6876" max="6876" width="1.125" style="73" customWidth="1"/>
    <col min="6877" max="6877" width="14.375" style="73" customWidth="1"/>
    <col min="6878" max="6878" width="1.125" style="73" customWidth="1"/>
    <col min="6879" max="6879" width="14.75" style="73" customWidth="1"/>
    <col min="6880" max="6880" width="1.125" style="73" customWidth="1"/>
    <col min="6881" max="6881" width="14.625" style="73" customWidth="1"/>
    <col min="6882" max="6882" width="1.125" style="73" customWidth="1"/>
    <col min="6883" max="6883" width="14.75" style="73" customWidth="1"/>
    <col min="6884" max="6884" width="1.125" style="73" customWidth="1"/>
    <col min="6885" max="6885" width="13.625" style="73" customWidth="1"/>
    <col min="6886" max="7130" width="9.125" style="73"/>
    <col min="7131" max="7131" width="8.125" style="73" customWidth="1"/>
    <col min="7132" max="7132" width="1.125" style="73" customWidth="1"/>
    <col min="7133" max="7133" width="14.375" style="73" customWidth="1"/>
    <col min="7134" max="7134" width="1.125" style="73" customWidth="1"/>
    <col min="7135" max="7135" width="14.75" style="73" customWidth="1"/>
    <col min="7136" max="7136" width="1.125" style="73" customWidth="1"/>
    <col min="7137" max="7137" width="14.625" style="73" customWidth="1"/>
    <col min="7138" max="7138" width="1.125" style="73" customWidth="1"/>
    <col min="7139" max="7139" width="14.75" style="73" customWidth="1"/>
    <col min="7140" max="7140" width="1.125" style="73" customWidth="1"/>
    <col min="7141" max="7141" width="13.625" style="73" customWidth="1"/>
    <col min="7142" max="7386" width="9.125" style="73"/>
    <col min="7387" max="7387" width="8.125" style="73" customWidth="1"/>
    <col min="7388" max="7388" width="1.125" style="73" customWidth="1"/>
    <col min="7389" max="7389" width="14.375" style="73" customWidth="1"/>
    <col min="7390" max="7390" width="1.125" style="73" customWidth="1"/>
    <col min="7391" max="7391" width="14.75" style="73" customWidth="1"/>
    <col min="7392" max="7392" width="1.125" style="73" customWidth="1"/>
    <col min="7393" max="7393" width="14.625" style="73" customWidth="1"/>
    <col min="7394" max="7394" width="1.125" style="73" customWidth="1"/>
    <col min="7395" max="7395" width="14.75" style="73" customWidth="1"/>
    <col min="7396" max="7396" width="1.125" style="73" customWidth="1"/>
    <col min="7397" max="7397" width="13.625" style="73" customWidth="1"/>
    <col min="7398" max="7642" width="9.125" style="73"/>
    <col min="7643" max="7643" width="8.125" style="73" customWidth="1"/>
    <col min="7644" max="7644" width="1.125" style="73" customWidth="1"/>
    <col min="7645" max="7645" width="14.375" style="73" customWidth="1"/>
    <col min="7646" max="7646" width="1.125" style="73" customWidth="1"/>
    <col min="7647" max="7647" width="14.75" style="73" customWidth="1"/>
    <col min="7648" max="7648" width="1.125" style="73" customWidth="1"/>
    <col min="7649" max="7649" width="14.625" style="73" customWidth="1"/>
    <col min="7650" max="7650" width="1.125" style="73" customWidth="1"/>
    <col min="7651" max="7651" width="14.75" style="73" customWidth="1"/>
    <col min="7652" max="7652" width="1.125" style="73" customWidth="1"/>
    <col min="7653" max="7653" width="13.625" style="73" customWidth="1"/>
    <col min="7654" max="7898" width="9.125" style="73"/>
    <col min="7899" max="7899" width="8.125" style="73" customWidth="1"/>
    <col min="7900" max="7900" width="1.125" style="73" customWidth="1"/>
    <col min="7901" max="7901" width="14.375" style="73" customWidth="1"/>
    <col min="7902" max="7902" width="1.125" style="73" customWidth="1"/>
    <col min="7903" max="7903" width="14.75" style="73" customWidth="1"/>
    <col min="7904" max="7904" width="1.125" style="73" customWidth="1"/>
    <col min="7905" max="7905" width="14.625" style="73" customWidth="1"/>
    <col min="7906" max="7906" width="1.125" style="73" customWidth="1"/>
    <col min="7907" max="7907" width="14.75" style="73" customWidth="1"/>
    <col min="7908" max="7908" width="1.125" style="73" customWidth="1"/>
    <col min="7909" max="7909" width="13.625" style="73" customWidth="1"/>
    <col min="7910" max="8154" width="9.125" style="73"/>
    <col min="8155" max="8155" width="8.125" style="73" customWidth="1"/>
    <col min="8156" max="8156" width="1.125" style="73" customWidth="1"/>
    <col min="8157" max="8157" width="14.375" style="73" customWidth="1"/>
    <col min="8158" max="8158" width="1.125" style="73" customWidth="1"/>
    <col min="8159" max="8159" width="14.75" style="73" customWidth="1"/>
    <col min="8160" max="8160" width="1.125" style="73" customWidth="1"/>
    <col min="8161" max="8161" width="14.625" style="73" customWidth="1"/>
    <col min="8162" max="8162" width="1.125" style="73" customWidth="1"/>
    <col min="8163" max="8163" width="14.75" style="73" customWidth="1"/>
    <col min="8164" max="8164" width="1.125" style="73" customWidth="1"/>
    <col min="8165" max="8165" width="13.625" style="73" customWidth="1"/>
    <col min="8166" max="8410" width="9.125" style="73"/>
    <col min="8411" max="8411" width="8.125" style="73" customWidth="1"/>
    <col min="8412" max="8412" width="1.125" style="73" customWidth="1"/>
    <col min="8413" max="8413" width="14.375" style="73" customWidth="1"/>
    <col min="8414" max="8414" width="1.125" style="73" customWidth="1"/>
    <col min="8415" max="8415" width="14.75" style="73" customWidth="1"/>
    <col min="8416" max="8416" width="1.125" style="73" customWidth="1"/>
    <col min="8417" max="8417" width="14.625" style="73" customWidth="1"/>
    <col min="8418" max="8418" width="1.125" style="73" customWidth="1"/>
    <col min="8419" max="8419" width="14.75" style="73" customWidth="1"/>
    <col min="8420" max="8420" width="1.125" style="73" customWidth="1"/>
    <col min="8421" max="8421" width="13.625" style="73" customWidth="1"/>
    <col min="8422" max="8666" width="9.125" style="73"/>
    <col min="8667" max="8667" width="8.125" style="73" customWidth="1"/>
    <col min="8668" max="8668" width="1.125" style="73" customWidth="1"/>
    <col min="8669" max="8669" width="14.375" style="73" customWidth="1"/>
    <col min="8670" max="8670" width="1.125" style="73" customWidth="1"/>
    <col min="8671" max="8671" width="14.75" style="73" customWidth="1"/>
    <col min="8672" max="8672" width="1.125" style="73" customWidth="1"/>
    <col min="8673" max="8673" width="14.625" style="73" customWidth="1"/>
    <col min="8674" max="8674" width="1.125" style="73" customWidth="1"/>
    <col min="8675" max="8675" width="14.75" style="73" customWidth="1"/>
    <col min="8676" max="8676" width="1.125" style="73" customWidth="1"/>
    <col min="8677" max="8677" width="13.625" style="73" customWidth="1"/>
    <col min="8678" max="8922" width="9.125" style="73"/>
    <col min="8923" max="8923" width="8.125" style="73" customWidth="1"/>
    <col min="8924" max="8924" width="1.125" style="73" customWidth="1"/>
    <col min="8925" max="8925" width="14.375" style="73" customWidth="1"/>
    <col min="8926" max="8926" width="1.125" style="73" customWidth="1"/>
    <col min="8927" max="8927" width="14.75" style="73" customWidth="1"/>
    <col min="8928" max="8928" width="1.125" style="73" customWidth="1"/>
    <col min="8929" max="8929" width="14.625" style="73" customWidth="1"/>
    <col min="8930" max="8930" width="1.125" style="73" customWidth="1"/>
    <col min="8931" max="8931" width="14.75" style="73" customWidth="1"/>
    <col min="8932" max="8932" width="1.125" style="73" customWidth="1"/>
    <col min="8933" max="8933" width="13.625" style="73" customWidth="1"/>
    <col min="8934" max="9178" width="9.125" style="73"/>
    <col min="9179" max="9179" width="8.125" style="73" customWidth="1"/>
    <col min="9180" max="9180" width="1.125" style="73" customWidth="1"/>
    <col min="9181" max="9181" width="14.375" style="73" customWidth="1"/>
    <col min="9182" max="9182" width="1.125" style="73" customWidth="1"/>
    <col min="9183" max="9183" width="14.75" style="73" customWidth="1"/>
    <col min="9184" max="9184" width="1.125" style="73" customWidth="1"/>
    <col min="9185" max="9185" width="14.625" style="73" customWidth="1"/>
    <col min="9186" max="9186" width="1.125" style="73" customWidth="1"/>
    <col min="9187" max="9187" width="14.75" style="73" customWidth="1"/>
    <col min="9188" max="9188" width="1.125" style="73" customWidth="1"/>
    <col min="9189" max="9189" width="13.625" style="73" customWidth="1"/>
    <col min="9190" max="9434" width="9.125" style="73"/>
    <col min="9435" max="9435" width="8.125" style="73" customWidth="1"/>
    <col min="9436" max="9436" width="1.125" style="73" customWidth="1"/>
    <col min="9437" max="9437" width="14.375" style="73" customWidth="1"/>
    <col min="9438" max="9438" width="1.125" style="73" customWidth="1"/>
    <col min="9439" max="9439" width="14.75" style="73" customWidth="1"/>
    <col min="9440" max="9440" width="1.125" style="73" customWidth="1"/>
    <col min="9441" max="9441" width="14.625" style="73" customWidth="1"/>
    <col min="9442" max="9442" width="1.125" style="73" customWidth="1"/>
    <col min="9443" max="9443" width="14.75" style="73" customWidth="1"/>
    <col min="9444" max="9444" width="1.125" style="73" customWidth="1"/>
    <col min="9445" max="9445" width="13.625" style="73" customWidth="1"/>
    <col min="9446" max="9690" width="9.125" style="73"/>
    <col min="9691" max="9691" width="8.125" style="73" customWidth="1"/>
    <col min="9692" max="9692" width="1.125" style="73" customWidth="1"/>
    <col min="9693" max="9693" width="14.375" style="73" customWidth="1"/>
    <col min="9694" max="9694" width="1.125" style="73" customWidth="1"/>
    <col min="9695" max="9695" width="14.75" style="73" customWidth="1"/>
    <col min="9696" max="9696" width="1.125" style="73" customWidth="1"/>
    <col min="9697" max="9697" width="14.625" style="73" customWidth="1"/>
    <col min="9698" max="9698" width="1.125" style="73" customWidth="1"/>
    <col min="9699" max="9699" width="14.75" style="73" customWidth="1"/>
    <col min="9700" max="9700" width="1.125" style="73" customWidth="1"/>
    <col min="9701" max="9701" width="13.625" style="73" customWidth="1"/>
    <col min="9702" max="9946" width="9.125" style="73"/>
    <col min="9947" max="9947" width="8.125" style="73" customWidth="1"/>
    <col min="9948" max="9948" width="1.125" style="73" customWidth="1"/>
    <col min="9949" max="9949" width="14.375" style="73" customWidth="1"/>
    <col min="9950" max="9950" width="1.125" style="73" customWidth="1"/>
    <col min="9951" max="9951" width="14.75" style="73" customWidth="1"/>
    <col min="9952" max="9952" width="1.125" style="73" customWidth="1"/>
    <col min="9953" max="9953" width="14.625" style="73" customWidth="1"/>
    <col min="9954" max="9954" width="1.125" style="73" customWidth="1"/>
    <col min="9955" max="9955" width="14.75" style="73" customWidth="1"/>
    <col min="9956" max="9956" width="1.125" style="73" customWidth="1"/>
    <col min="9957" max="9957" width="13.625" style="73" customWidth="1"/>
    <col min="9958" max="10202" width="9.125" style="73"/>
    <col min="10203" max="10203" width="8.125" style="73" customWidth="1"/>
    <col min="10204" max="10204" width="1.125" style="73" customWidth="1"/>
    <col min="10205" max="10205" width="14.375" style="73" customWidth="1"/>
    <col min="10206" max="10206" width="1.125" style="73" customWidth="1"/>
    <col min="10207" max="10207" width="14.75" style="73" customWidth="1"/>
    <col min="10208" max="10208" width="1.125" style="73" customWidth="1"/>
    <col min="10209" max="10209" width="14.625" style="73" customWidth="1"/>
    <col min="10210" max="10210" width="1.125" style="73" customWidth="1"/>
    <col min="10211" max="10211" width="14.75" style="73" customWidth="1"/>
    <col min="10212" max="10212" width="1.125" style="73" customWidth="1"/>
    <col min="10213" max="10213" width="13.625" style="73" customWidth="1"/>
    <col min="10214" max="10458" width="9.125" style="73"/>
    <col min="10459" max="10459" width="8.125" style="73" customWidth="1"/>
    <col min="10460" max="10460" width="1.125" style="73" customWidth="1"/>
    <col min="10461" max="10461" width="14.375" style="73" customWidth="1"/>
    <col min="10462" max="10462" width="1.125" style="73" customWidth="1"/>
    <col min="10463" max="10463" width="14.75" style="73" customWidth="1"/>
    <col min="10464" max="10464" width="1.125" style="73" customWidth="1"/>
    <col min="10465" max="10465" width="14.625" style="73" customWidth="1"/>
    <col min="10466" max="10466" width="1.125" style="73" customWidth="1"/>
    <col min="10467" max="10467" width="14.75" style="73" customWidth="1"/>
    <col min="10468" max="10468" width="1.125" style="73" customWidth="1"/>
    <col min="10469" max="10469" width="13.625" style="73" customWidth="1"/>
    <col min="10470" max="10714" width="9.125" style="73"/>
    <col min="10715" max="10715" width="8.125" style="73" customWidth="1"/>
    <col min="10716" max="10716" width="1.125" style="73" customWidth="1"/>
    <col min="10717" max="10717" width="14.375" style="73" customWidth="1"/>
    <col min="10718" max="10718" width="1.125" style="73" customWidth="1"/>
    <col min="10719" max="10719" width="14.75" style="73" customWidth="1"/>
    <col min="10720" max="10720" width="1.125" style="73" customWidth="1"/>
    <col min="10721" max="10721" width="14.625" style="73" customWidth="1"/>
    <col min="10722" max="10722" width="1.125" style="73" customWidth="1"/>
    <col min="10723" max="10723" width="14.75" style="73" customWidth="1"/>
    <col min="10724" max="10724" width="1.125" style="73" customWidth="1"/>
    <col min="10725" max="10725" width="13.625" style="73" customWidth="1"/>
    <col min="10726" max="10970" width="9.125" style="73"/>
    <col min="10971" max="10971" width="8.125" style="73" customWidth="1"/>
    <col min="10972" max="10972" width="1.125" style="73" customWidth="1"/>
    <col min="10973" max="10973" width="14.375" style="73" customWidth="1"/>
    <col min="10974" max="10974" width="1.125" style="73" customWidth="1"/>
    <col min="10975" max="10975" width="14.75" style="73" customWidth="1"/>
    <col min="10976" max="10976" width="1.125" style="73" customWidth="1"/>
    <col min="10977" max="10977" width="14.625" style="73" customWidth="1"/>
    <col min="10978" max="10978" width="1.125" style="73" customWidth="1"/>
    <col min="10979" max="10979" width="14.75" style="73" customWidth="1"/>
    <col min="10980" max="10980" width="1.125" style="73" customWidth="1"/>
    <col min="10981" max="10981" width="13.625" style="73" customWidth="1"/>
    <col min="10982" max="11226" width="9.125" style="73"/>
    <col min="11227" max="11227" width="8.125" style="73" customWidth="1"/>
    <col min="11228" max="11228" width="1.125" style="73" customWidth="1"/>
    <col min="11229" max="11229" width="14.375" style="73" customWidth="1"/>
    <col min="11230" max="11230" width="1.125" style="73" customWidth="1"/>
    <col min="11231" max="11231" width="14.75" style="73" customWidth="1"/>
    <col min="11232" max="11232" width="1.125" style="73" customWidth="1"/>
    <col min="11233" max="11233" width="14.625" style="73" customWidth="1"/>
    <col min="11234" max="11234" width="1.125" style="73" customWidth="1"/>
    <col min="11235" max="11235" width="14.75" style="73" customWidth="1"/>
    <col min="11236" max="11236" width="1.125" style="73" customWidth="1"/>
    <col min="11237" max="11237" width="13.625" style="73" customWidth="1"/>
    <col min="11238" max="11482" width="9.125" style="73"/>
    <col min="11483" max="11483" width="8.125" style="73" customWidth="1"/>
    <col min="11484" max="11484" width="1.125" style="73" customWidth="1"/>
    <col min="11485" max="11485" width="14.375" style="73" customWidth="1"/>
    <col min="11486" max="11486" width="1.125" style="73" customWidth="1"/>
    <col min="11487" max="11487" width="14.75" style="73" customWidth="1"/>
    <col min="11488" max="11488" width="1.125" style="73" customWidth="1"/>
    <col min="11489" max="11489" width="14.625" style="73" customWidth="1"/>
    <col min="11490" max="11490" width="1.125" style="73" customWidth="1"/>
    <col min="11491" max="11491" width="14.75" style="73" customWidth="1"/>
    <col min="11492" max="11492" width="1.125" style="73" customWidth="1"/>
    <col min="11493" max="11493" width="13.625" style="73" customWidth="1"/>
    <col min="11494" max="11738" width="9.125" style="73"/>
    <col min="11739" max="11739" width="8.125" style="73" customWidth="1"/>
    <col min="11740" max="11740" width="1.125" style="73" customWidth="1"/>
    <col min="11741" max="11741" width="14.375" style="73" customWidth="1"/>
    <col min="11742" max="11742" width="1.125" style="73" customWidth="1"/>
    <col min="11743" max="11743" width="14.75" style="73" customWidth="1"/>
    <col min="11744" max="11744" width="1.125" style="73" customWidth="1"/>
    <col min="11745" max="11745" width="14.625" style="73" customWidth="1"/>
    <col min="11746" max="11746" width="1.125" style="73" customWidth="1"/>
    <col min="11747" max="11747" width="14.75" style="73" customWidth="1"/>
    <col min="11748" max="11748" width="1.125" style="73" customWidth="1"/>
    <col min="11749" max="11749" width="13.625" style="73" customWidth="1"/>
    <col min="11750" max="11994" width="9.125" style="73"/>
    <col min="11995" max="11995" width="8.125" style="73" customWidth="1"/>
    <col min="11996" max="11996" width="1.125" style="73" customWidth="1"/>
    <col min="11997" max="11997" width="14.375" style="73" customWidth="1"/>
    <col min="11998" max="11998" width="1.125" style="73" customWidth="1"/>
    <col min="11999" max="11999" width="14.75" style="73" customWidth="1"/>
    <col min="12000" max="12000" width="1.125" style="73" customWidth="1"/>
    <col min="12001" max="12001" width="14.625" style="73" customWidth="1"/>
    <col min="12002" max="12002" width="1.125" style="73" customWidth="1"/>
    <col min="12003" max="12003" width="14.75" style="73" customWidth="1"/>
    <col min="12004" max="12004" width="1.125" style="73" customWidth="1"/>
    <col min="12005" max="12005" width="13.625" style="73" customWidth="1"/>
    <col min="12006" max="12250" width="9.125" style="73"/>
    <col min="12251" max="12251" width="8.125" style="73" customWidth="1"/>
    <col min="12252" max="12252" width="1.125" style="73" customWidth="1"/>
    <col min="12253" max="12253" width="14.375" style="73" customWidth="1"/>
    <col min="12254" max="12254" width="1.125" style="73" customWidth="1"/>
    <col min="12255" max="12255" width="14.75" style="73" customWidth="1"/>
    <col min="12256" max="12256" width="1.125" style="73" customWidth="1"/>
    <col min="12257" max="12257" width="14.625" style="73" customWidth="1"/>
    <col min="12258" max="12258" width="1.125" style="73" customWidth="1"/>
    <col min="12259" max="12259" width="14.75" style="73" customWidth="1"/>
    <col min="12260" max="12260" width="1.125" style="73" customWidth="1"/>
    <col min="12261" max="12261" width="13.625" style="73" customWidth="1"/>
    <col min="12262" max="12506" width="9.125" style="73"/>
    <col min="12507" max="12507" width="8.125" style="73" customWidth="1"/>
    <col min="12508" max="12508" width="1.125" style="73" customWidth="1"/>
    <col min="12509" max="12509" width="14.375" style="73" customWidth="1"/>
    <col min="12510" max="12510" width="1.125" style="73" customWidth="1"/>
    <col min="12511" max="12511" width="14.75" style="73" customWidth="1"/>
    <col min="12512" max="12512" width="1.125" style="73" customWidth="1"/>
    <col min="12513" max="12513" width="14.625" style="73" customWidth="1"/>
    <col min="12514" max="12514" width="1.125" style="73" customWidth="1"/>
    <col min="12515" max="12515" width="14.75" style="73" customWidth="1"/>
    <col min="12516" max="12516" width="1.125" style="73" customWidth="1"/>
    <col min="12517" max="12517" width="13.625" style="73" customWidth="1"/>
    <col min="12518" max="12762" width="9.125" style="73"/>
    <col min="12763" max="12763" width="8.125" style="73" customWidth="1"/>
    <col min="12764" max="12764" width="1.125" style="73" customWidth="1"/>
    <col min="12765" max="12765" width="14.375" style="73" customWidth="1"/>
    <col min="12766" max="12766" width="1.125" style="73" customWidth="1"/>
    <col min="12767" max="12767" width="14.75" style="73" customWidth="1"/>
    <col min="12768" max="12768" width="1.125" style="73" customWidth="1"/>
    <col min="12769" max="12769" width="14.625" style="73" customWidth="1"/>
    <col min="12770" max="12770" width="1.125" style="73" customWidth="1"/>
    <col min="12771" max="12771" width="14.75" style="73" customWidth="1"/>
    <col min="12772" max="12772" width="1.125" style="73" customWidth="1"/>
    <col min="12773" max="12773" width="13.625" style="73" customWidth="1"/>
    <col min="12774" max="13018" width="9.125" style="73"/>
    <col min="13019" max="13019" width="8.125" style="73" customWidth="1"/>
    <col min="13020" max="13020" width="1.125" style="73" customWidth="1"/>
    <col min="13021" max="13021" width="14.375" style="73" customWidth="1"/>
    <col min="13022" max="13022" width="1.125" style="73" customWidth="1"/>
    <col min="13023" max="13023" width="14.75" style="73" customWidth="1"/>
    <col min="13024" max="13024" width="1.125" style="73" customWidth="1"/>
    <col min="13025" max="13025" width="14.625" style="73" customWidth="1"/>
    <col min="13026" max="13026" width="1.125" style="73" customWidth="1"/>
    <col min="13027" max="13027" width="14.75" style="73" customWidth="1"/>
    <col min="13028" max="13028" width="1.125" style="73" customWidth="1"/>
    <col min="13029" max="13029" width="13.625" style="73" customWidth="1"/>
    <col min="13030" max="13274" width="9.125" style="73"/>
    <col min="13275" max="13275" width="8.125" style="73" customWidth="1"/>
    <col min="13276" max="13276" width="1.125" style="73" customWidth="1"/>
    <col min="13277" max="13277" width="14.375" style="73" customWidth="1"/>
    <col min="13278" max="13278" width="1.125" style="73" customWidth="1"/>
    <col min="13279" max="13279" width="14.75" style="73" customWidth="1"/>
    <col min="13280" max="13280" width="1.125" style="73" customWidth="1"/>
    <col min="13281" max="13281" width="14.625" style="73" customWidth="1"/>
    <col min="13282" max="13282" width="1.125" style="73" customWidth="1"/>
    <col min="13283" max="13283" width="14.75" style="73" customWidth="1"/>
    <col min="13284" max="13284" width="1.125" style="73" customWidth="1"/>
    <col min="13285" max="13285" width="13.625" style="73" customWidth="1"/>
    <col min="13286" max="13530" width="9.125" style="73"/>
    <col min="13531" max="13531" width="8.125" style="73" customWidth="1"/>
    <col min="13532" max="13532" width="1.125" style="73" customWidth="1"/>
    <col min="13533" max="13533" width="14.375" style="73" customWidth="1"/>
    <col min="13534" max="13534" width="1.125" style="73" customWidth="1"/>
    <col min="13535" max="13535" width="14.75" style="73" customWidth="1"/>
    <col min="13536" max="13536" width="1.125" style="73" customWidth="1"/>
    <col min="13537" max="13537" width="14.625" style="73" customWidth="1"/>
    <col min="13538" max="13538" width="1.125" style="73" customWidth="1"/>
    <col min="13539" max="13539" width="14.75" style="73" customWidth="1"/>
    <col min="13540" max="13540" width="1.125" style="73" customWidth="1"/>
    <col min="13541" max="13541" width="13.625" style="73" customWidth="1"/>
    <col min="13542" max="13786" width="9.125" style="73"/>
    <col min="13787" max="13787" width="8.125" style="73" customWidth="1"/>
    <col min="13788" max="13788" width="1.125" style="73" customWidth="1"/>
    <col min="13789" max="13789" width="14.375" style="73" customWidth="1"/>
    <col min="13790" max="13790" width="1.125" style="73" customWidth="1"/>
    <col min="13791" max="13791" width="14.75" style="73" customWidth="1"/>
    <col min="13792" max="13792" width="1.125" style="73" customWidth="1"/>
    <col min="13793" max="13793" width="14.625" style="73" customWidth="1"/>
    <col min="13794" max="13794" width="1.125" style="73" customWidth="1"/>
    <col min="13795" max="13795" width="14.75" style="73" customWidth="1"/>
    <col min="13796" max="13796" width="1.125" style="73" customWidth="1"/>
    <col min="13797" max="13797" width="13.625" style="73" customWidth="1"/>
    <col min="13798" max="14042" width="9.125" style="73"/>
    <col min="14043" max="14043" width="8.125" style="73" customWidth="1"/>
    <col min="14044" max="14044" width="1.125" style="73" customWidth="1"/>
    <col min="14045" max="14045" width="14.375" style="73" customWidth="1"/>
    <col min="14046" max="14046" width="1.125" style="73" customWidth="1"/>
    <col min="14047" max="14047" width="14.75" style="73" customWidth="1"/>
    <col min="14048" max="14048" width="1.125" style="73" customWidth="1"/>
    <col min="14049" max="14049" width="14.625" style="73" customWidth="1"/>
    <col min="14050" max="14050" width="1.125" style="73" customWidth="1"/>
    <col min="14051" max="14051" width="14.75" style="73" customWidth="1"/>
    <col min="14052" max="14052" width="1.125" style="73" customWidth="1"/>
    <col min="14053" max="14053" width="13.625" style="73" customWidth="1"/>
    <col min="14054" max="14298" width="9.125" style="73"/>
    <col min="14299" max="14299" width="8.125" style="73" customWidth="1"/>
    <col min="14300" max="14300" width="1.125" style="73" customWidth="1"/>
    <col min="14301" max="14301" width="14.375" style="73" customWidth="1"/>
    <col min="14302" max="14302" width="1.125" style="73" customWidth="1"/>
    <col min="14303" max="14303" width="14.75" style="73" customWidth="1"/>
    <col min="14304" max="14304" width="1.125" style="73" customWidth="1"/>
    <col min="14305" max="14305" width="14.625" style="73" customWidth="1"/>
    <col min="14306" max="14306" width="1.125" style="73" customWidth="1"/>
    <col min="14307" max="14307" width="14.75" style="73" customWidth="1"/>
    <col min="14308" max="14308" width="1.125" style="73" customWidth="1"/>
    <col min="14309" max="14309" width="13.625" style="73" customWidth="1"/>
    <col min="14310" max="14554" width="9.125" style="73"/>
    <col min="14555" max="14555" width="8.125" style="73" customWidth="1"/>
    <col min="14556" max="14556" width="1.125" style="73" customWidth="1"/>
    <col min="14557" max="14557" width="14.375" style="73" customWidth="1"/>
    <col min="14558" max="14558" width="1.125" style="73" customWidth="1"/>
    <col min="14559" max="14559" width="14.75" style="73" customWidth="1"/>
    <col min="14560" max="14560" width="1.125" style="73" customWidth="1"/>
    <col min="14561" max="14561" width="14.625" style="73" customWidth="1"/>
    <col min="14562" max="14562" width="1.125" style="73" customWidth="1"/>
    <col min="14563" max="14563" width="14.75" style="73" customWidth="1"/>
    <col min="14564" max="14564" width="1.125" style="73" customWidth="1"/>
    <col min="14565" max="14565" width="13.625" style="73" customWidth="1"/>
    <col min="14566" max="14810" width="9.125" style="73"/>
    <col min="14811" max="14811" width="8.125" style="73" customWidth="1"/>
    <col min="14812" max="14812" width="1.125" style="73" customWidth="1"/>
    <col min="14813" max="14813" width="14.375" style="73" customWidth="1"/>
    <col min="14814" max="14814" width="1.125" style="73" customWidth="1"/>
    <col min="14815" max="14815" width="14.75" style="73" customWidth="1"/>
    <col min="14816" max="14816" width="1.125" style="73" customWidth="1"/>
    <col min="14817" max="14817" width="14.625" style="73" customWidth="1"/>
    <col min="14818" max="14818" width="1.125" style="73" customWidth="1"/>
    <col min="14819" max="14819" width="14.75" style="73" customWidth="1"/>
    <col min="14820" max="14820" width="1.125" style="73" customWidth="1"/>
    <col min="14821" max="14821" width="13.625" style="73" customWidth="1"/>
    <col min="14822" max="15066" width="9.125" style="73"/>
    <col min="15067" max="15067" width="8.125" style="73" customWidth="1"/>
    <col min="15068" max="15068" width="1.125" style="73" customWidth="1"/>
    <col min="15069" max="15069" width="14.375" style="73" customWidth="1"/>
    <col min="15070" max="15070" width="1.125" style="73" customWidth="1"/>
    <col min="15071" max="15071" width="14.75" style="73" customWidth="1"/>
    <col min="15072" max="15072" width="1.125" style="73" customWidth="1"/>
    <col min="15073" max="15073" width="14.625" style="73" customWidth="1"/>
    <col min="15074" max="15074" width="1.125" style="73" customWidth="1"/>
    <col min="15075" max="15075" width="14.75" style="73" customWidth="1"/>
    <col min="15076" max="15076" width="1.125" style="73" customWidth="1"/>
    <col min="15077" max="15077" width="13.625" style="73" customWidth="1"/>
    <col min="15078" max="15322" width="9.125" style="73"/>
    <col min="15323" max="15323" width="8.125" style="73" customWidth="1"/>
    <col min="15324" max="15324" width="1.125" style="73" customWidth="1"/>
    <col min="15325" max="15325" width="14.375" style="73" customWidth="1"/>
    <col min="15326" max="15326" width="1.125" style="73" customWidth="1"/>
    <col min="15327" max="15327" width="14.75" style="73" customWidth="1"/>
    <col min="15328" max="15328" width="1.125" style="73" customWidth="1"/>
    <col min="15329" max="15329" width="14.625" style="73" customWidth="1"/>
    <col min="15330" max="15330" width="1.125" style="73" customWidth="1"/>
    <col min="15331" max="15331" width="14.75" style="73" customWidth="1"/>
    <col min="15332" max="15332" width="1.125" style="73" customWidth="1"/>
    <col min="15333" max="15333" width="13.625" style="73" customWidth="1"/>
    <col min="15334" max="15578" width="9.125" style="73"/>
    <col min="15579" max="15579" width="8.125" style="73" customWidth="1"/>
    <col min="15580" max="15580" width="1.125" style="73" customWidth="1"/>
    <col min="15581" max="15581" width="14.375" style="73" customWidth="1"/>
    <col min="15582" max="15582" width="1.125" style="73" customWidth="1"/>
    <col min="15583" max="15583" width="14.75" style="73" customWidth="1"/>
    <col min="15584" max="15584" width="1.125" style="73" customWidth="1"/>
    <col min="15585" max="15585" width="14.625" style="73" customWidth="1"/>
    <col min="15586" max="15586" width="1.125" style="73" customWidth="1"/>
    <col min="15587" max="15587" width="14.75" style="73" customWidth="1"/>
    <col min="15588" max="15588" width="1.125" style="73" customWidth="1"/>
    <col min="15589" max="15589" width="13.625" style="73" customWidth="1"/>
    <col min="15590" max="15834" width="9.125" style="73"/>
    <col min="15835" max="15835" width="8.125" style="73" customWidth="1"/>
    <col min="15836" max="15836" width="1.125" style="73" customWidth="1"/>
    <col min="15837" max="15837" width="14.375" style="73" customWidth="1"/>
    <col min="15838" max="15838" width="1.125" style="73" customWidth="1"/>
    <col min="15839" max="15839" width="14.75" style="73" customWidth="1"/>
    <col min="15840" max="15840" width="1.125" style="73" customWidth="1"/>
    <col min="15841" max="15841" width="14.625" style="73" customWidth="1"/>
    <col min="15842" max="15842" width="1.125" style="73" customWidth="1"/>
    <col min="15843" max="15843" width="14.75" style="73" customWidth="1"/>
    <col min="15844" max="15844" width="1.125" style="73" customWidth="1"/>
    <col min="15845" max="15845" width="13.625" style="73" customWidth="1"/>
    <col min="15846" max="16090" width="9.125" style="73"/>
    <col min="16091" max="16091" width="8.125" style="73" customWidth="1"/>
    <col min="16092" max="16092" width="1.125" style="73" customWidth="1"/>
    <col min="16093" max="16093" width="14.375" style="73" customWidth="1"/>
    <col min="16094" max="16094" width="1.125" style="73" customWidth="1"/>
    <col min="16095" max="16095" width="14.75" style="73" customWidth="1"/>
    <col min="16096" max="16096" width="1.125" style="73" customWidth="1"/>
    <col min="16097" max="16097" width="14.625" style="73" customWidth="1"/>
    <col min="16098" max="16098" width="1.125" style="73" customWidth="1"/>
    <col min="16099" max="16099" width="14.75" style="73" customWidth="1"/>
    <col min="16100" max="16100" width="1.125" style="73" customWidth="1"/>
    <col min="16101" max="16101" width="13.625" style="73" customWidth="1"/>
    <col min="16102" max="16384" width="9.125" style="73"/>
  </cols>
  <sheetData>
    <row r="1" spans="1:19" ht="21.75" customHeight="1">
      <c r="A1" s="165" t="s">
        <v>178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</row>
    <row r="2" spans="1:19" ht="21.75" customHeight="1">
      <c r="A2" s="166" t="s">
        <v>24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19" ht="21.75" customHeight="1">
      <c r="A3" s="165" t="s">
        <v>200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</row>
    <row r="4" spans="1:19" ht="6.7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9" s="76" customFormat="1" ht="21.75" customHeight="1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27" t="s">
        <v>80</v>
      </c>
      <c r="Q5" s="77"/>
      <c r="R5" s="77"/>
    </row>
    <row r="6" spans="1:19" ht="21.75" customHeight="1">
      <c r="A6" s="72"/>
      <c r="B6" s="72"/>
      <c r="C6" s="72"/>
      <c r="D6" s="72"/>
      <c r="E6" s="72"/>
      <c r="F6" s="72"/>
      <c r="G6" s="72"/>
      <c r="H6" s="72"/>
      <c r="I6" s="168" t="s">
        <v>78</v>
      </c>
      <c r="J6" s="168"/>
      <c r="K6" s="168"/>
      <c r="L6" s="168"/>
      <c r="M6" s="167" t="s">
        <v>81</v>
      </c>
      <c r="N6" s="167"/>
      <c r="O6" s="167"/>
    </row>
    <row r="7" spans="1:19" s="76" customFormat="1" ht="21.75" customHeight="1">
      <c r="A7" s="22"/>
      <c r="B7" s="22"/>
      <c r="C7" s="22"/>
      <c r="D7" s="22"/>
      <c r="E7" s="22"/>
      <c r="F7" s="22"/>
      <c r="G7" s="78" t="s">
        <v>0</v>
      </c>
      <c r="H7" s="78"/>
      <c r="I7" s="59" t="s">
        <v>199</v>
      </c>
      <c r="J7" s="60"/>
      <c r="K7" s="59" t="s">
        <v>179</v>
      </c>
      <c r="L7" s="21"/>
      <c r="M7" s="59" t="s">
        <v>199</v>
      </c>
      <c r="N7" s="60"/>
      <c r="O7" s="59" t="s">
        <v>179</v>
      </c>
      <c r="Q7" s="77"/>
      <c r="R7" s="77"/>
    </row>
    <row r="8" spans="1:19" ht="21.75" customHeight="1">
      <c r="A8" s="79" t="s">
        <v>134</v>
      </c>
      <c r="B8" s="80"/>
      <c r="G8" s="81"/>
      <c r="H8" s="81"/>
      <c r="I8" s="82">
        <v>795252477.85000014</v>
      </c>
      <c r="J8" s="82"/>
      <c r="K8" s="83">
        <v>794160760.48000002</v>
      </c>
      <c r="L8" s="82"/>
      <c r="M8" s="82">
        <v>662878163.46000004</v>
      </c>
      <c r="N8" s="82"/>
      <c r="O8" s="82">
        <v>664888491.28000009</v>
      </c>
      <c r="S8" s="74"/>
    </row>
    <row r="9" spans="1:19" ht="21.75" customHeight="1">
      <c r="A9" s="79" t="s">
        <v>135</v>
      </c>
      <c r="B9" s="80"/>
      <c r="G9" s="81"/>
      <c r="H9" s="81"/>
      <c r="I9" s="83">
        <v>-664252283.25</v>
      </c>
      <c r="J9" s="83"/>
      <c r="K9" s="83">
        <v>-650616565.96000004</v>
      </c>
      <c r="L9" s="83"/>
      <c r="M9" s="84">
        <v>-557531280.73000002</v>
      </c>
      <c r="N9" s="82"/>
      <c r="O9" s="84">
        <v>-545997846.41000021</v>
      </c>
    </row>
    <row r="10" spans="1:19" ht="21.75" customHeight="1">
      <c r="A10" s="85" t="s">
        <v>22</v>
      </c>
      <c r="I10" s="86">
        <f>SUM(I8:I9)</f>
        <v>131000194.60000014</v>
      </c>
      <c r="J10" s="83"/>
      <c r="K10" s="86">
        <f>SUM(K8:K9)</f>
        <v>143544194.51999998</v>
      </c>
      <c r="L10" s="83"/>
      <c r="M10" s="86">
        <f>SUM(M8:M9)</f>
        <v>105346882.73000002</v>
      </c>
      <c r="N10" s="82"/>
      <c r="O10" s="86">
        <f>SUM(O8:O9)</f>
        <v>118890644.86999989</v>
      </c>
    </row>
    <row r="11" spans="1:19" ht="21.75" customHeight="1">
      <c r="A11" s="79" t="s">
        <v>155</v>
      </c>
      <c r="B11" s="85"/>
      <c r="I11" s="83">
        <v>9252150.75</v>
      </c>
      <c r="J11" s="83"/>
      <c r="K11" s="83">
        <v>487277.32000000041</v>
      </c>
      <c r="L11" s="83"/>
      <c r="M11" s="82">
        <v>10253594.060000001</v>
      </c>
      <c r="N11" s="82"/>
      <c r="O11" s="82">
        <v>1448200.73</v>
      </c>
    </row>
    <row r="12" spans="1:19" ht="21.75" customHeight="1">
      <c r="A12" s="79" t="s">
        <v>156</v>
      </c>
      <c r="B12" s="85"/>
      <c r="I12" s="83">
        <v>-8727110.3100000005</v>
      </c>
      <c r="J12" s="83"/>
      <c r="K12" s="83">
        <v>-487277.32</v>
      </c>
      <c r="L12" s="83"/>
      <c r="M12" s="83">
        <v>-9728553.6199999992</v>
      </c>
      <c r="N12" s="82"/>
      <c r="O12" s="83">
        <v>-1448200.73</v>
      </c>
    </row>
    <row r="13" spans="1:19" ht="21.75" customHeight="1">
      <c r="A13" s="85" t="s">
        <v>22</v>
      </c>
      <c r="I13" s="86">
        <f>SUM(I11:I12)</f>
        <v>525040.43999999948</v>
      </c>
      <c r="J13" s="83"/>
      <c r="K13" s="86">
        <f>SUM(K11:K12)</f>
        <v>0</v>
      </c>
      <c r="L13" s="83"/>
      <c r="M13" s="86">
        <f>SUM(M11:M12)</f>
        <v>525040.44000000134</v>
      </c>
      <c r="N13" s="82"/>
      <c r="O13" s="86">
        <f>SUM(O11:O12)</f>
        <v>0</v>
      </c>
    </row>
    <row r="14" spans="1:19" ht="21.75" customHeight="1">
      <c r="A14" s="79" t="s">
        <v>19</v>
      </c>
      <c r="B14" s="85"/>
      <c r="I14" s="83"/>
      <c r="J14" s="83"/>
      <c r="K14" s="83"/>
      <c r="L14" s="83"/>
      <c r="M14" s="82"/>
      <c r="N14" s="82"/>
      <c r="O14" s="82"/>
    </row>
    <row r="15" spans="1:19" ht="21.75" customHeight="1">
      <c r="A15" s="87" t="s">
        <v>161</v>
      </c>
      <c r="B15" s="85"/>
      <c r="G15" s="88" t="s">
        <v>6</v>
      </c>
      <c r="I15" s="83">
        <v>0</v>
      </c>
      <c r="J15" s="83"/>
      <c r="K15" s="83">
        <v>0</v>
      </c>
      <c r="L15" s="83"/>
      <c r="M15" s="82">
        <v>14999800</v>
      </c>
      <c r="N15" s="82"/>
      <c r="O15" s="82">
        <v>9999866.6600000001</v>
      </c>
    </row>
    <row r="16" spans="1:19" ht="21.75" customHeight="1">
      <c r="A16" s="87" t="s">
        <v>145</v>
      </c>
      <c r="B16" s="85"/>
      <c r="I16" s="83">
        <v>0</v>
      </c>
      <c r="J16" s="83"/>
      <c r="K16" s="83">
        <v>0</v>
      </c>
      <c r="L16" s="83"/>
      <c r="M16" s="82">
        <v>4320000</v>
      </c>
      <c r="N16" s="82"/>
      <c r="O16" s="82">
        <v>4290000</v>
      </c>
    </row>
    <row r="17" spans="1:19" ht="21.75" customHeight="1">
      <c r="A17" s="87" t="s">
        <v>189</v>
      </c>
      <c r="B17" s="85"/>
      <c r="I17" s="83">
        <v>115983.38999999998</v>
      </c>
      <c r="J17" s="83"/>
      <c r="K17" s="180">
        <v>1053891.6081478093</v>
      </c>
      <c r="L17" s="83"/>
      <c r="M17" s="82">
        <v>115983.38999999998</v>
      </c>
      <c r="N17" s="82"/>
      <c r="O17" s="82">
        <v>1053891.6100000001</v>
      </c>
      <c r="Q17" s="74">
        <f>I17/1000</f>
        <v>115.98338999999999</v>
      </c>
      <c r="S17" s="74">
        <f>K17/1000</f>
        <v>1053.8916081478094</v>
      </c>
    </row>
    <row r="18" spans="1:19" ht="21.75" customHeight="1">
      <c r="A18" s="87" t="s">
        <v>146</v>
      </c>
      <c r="B18" s="85"/>
      <c r="I18" s="83">
        <v>2851268.24</v>
      </c>
      <c r="J18" s="83"/>
      <c r="K18" s="180">
        <v>997208.07</v>
      </c>
      <c r="L18" s="83"/>
      <c r="M18" s="82">
        <v>2851268.2399999998</v>
      </c>
      <c r="N18" s="82"/>
      <c r="O18" s="82">
        <v>984398.06999999983</v>
      </c>
      <c r="Q18" s="74">
        <f>I18/1000</f>
        <v>2851.2682400000003</v>
      </c>
      <c r="S18" s="74">
        <f>K18/1000</f>
        <v>997.20806999999991</v>
      </c>
    </row>
    <row r="19" spans="1:19" ht="21.75" customHeight="1">
      <c r="A19" s="89" t="s">
        <v>93</v>
      </c>
      <c r="B19" s="85"/>
      <c r="I19" s="90">
        <f>I10+I13+SUM(I15:I18)</f>
        <v>134492486.67000014</v>
      </c>
      <c r="J19" s="83"/>
      <c r="K19" s="90">
        <f>K10+K13+SUM(K15:K18)</f>
        <v>145595294.1981478</v>
      </c>
      <c r="L19" s="83"/>
      <c r="M19" s="90">
        <f>M10+M13+SUM(M15:M18)</f>
        <v>128158974.80000001</v>
      </c>
      <c r="N19" s="82"/>
      <c r="O19" s="90">
        <f>O10+O13+SUM(O15:O18)</f>
        <v>135218801.20999989</v>
      </c>
      <c r="S19" s="74"/>
    </row>
    <row r="20" spans="1:19" ht="21.75" customHeight="1">
      <c r="A20" s="79" t="s">
        <v>32</v>
      </c>
      <c r="B20" s="80"/>
      <c r="I20" s="83">
        <v>-477863.12</v>
      </c>
      <c r="J20" s="83"/>
      <c r="K20" s="83">
        <v>0</v>
      </c>
      <c r="L20" s="83"/>
      <c r="M20" s="82">
        <v>-477863.12</v>
      </c>
      <c r="N20" s="82"/>
      <c r="O20" s="82">
        <v>0</v>
      </c>
    </row>
    <row r="21" spans="1:19" ht="21.75" customHeight="1">
      <c r="A21" s="79" t="s">
        <v>23</v>
      </c>
      <c r="B21" s="80"/>
      <c r="I21" s="83">
        <v>-59727603.740000002</v>
      </c>
      <c r="J21" s="83"/>
      <c r="K21" s="83">
        <v>-48530320.479999997</v>
      </c>
      <c r="L21" s="83"/>
      <c r="M21" s="82">
        <v>-58588923.25</v>
      </c>
      <c r="N21" s="82"/>
      <c r="O21" s="82">
        <v>-47586463.209999993</v>
      </c>
    </row>
    <row r="22" spans="1:19" ht="21.75" customHeight="1">
      <c r="A22" s="79" t="s">
        <v>141</v>
      </c>
      <c r="B22" s="80"/>
      <c r="I22" s="83">
        <v>-1648959.57</v>
      </c>
      <c r="J22" s="83"/>
      <c r="K22" s="83">
        <v>-1258611.28</v>
      </c>
      <c r="L22" s="83"/>
      <c r="M22" s="82">
        <v>-1648959.57</v>
      </c>
      <c r="N22" s="82"/>
      <c r="O22" s="82">
        <v>-1258611.28</v>
      </c>
    </row>
    <row r="23" spans="1:19" ht="21.75" customHeight="1">
      <c r="A23" s="89" t="s">
        <v>94</v>
      </c>
      <c r="B23" s="80"/>
      <c r="I23" s="90">
        <f>SUM(I20:I22)</f>
        <v>-61854426.43</v>
      </c>
      <c r="J23" s="83"/>
      <c r="K23" s="90">
        <f>SUM(K20:K22)</f>
        <v>-49788931.759999998</v>
      </c>
      <c r="L23" s="83"/>
      <c r="M23" s="90">
        <f>SUM(M20:M22)</f>
        <v>-60715745.939999998</v>
      </c>
      <c r="N23" s="82"/>
      <c r="O23" s="90">
        <f>SUM(O20:O22)</f>
        <v>-48845074.489999995</v>
      </c>
    </row>
    <row r="24" spans="1:19" ht="21.75" customHeight="1">
      <c r="A24" s="89" t="s">
        <v>96</v>
      </c>
      <c r="B24" s="80"/>
      <c r="I24" s="90">
        <f>I19+I23</f>
        <v>72638060.240000129</v>
      </c>
      <c r="J24" s="83"/>
      <c r="K24" s="90">
        <f>K19+K23</f>
        <v>95806362.438147813</v>
      </c>
      <c r="L24" s="83"/>
      <c r="M24" s="90">
        <f>M19+M23</f>
        <v>67443228.860000014</v>
      </c>
      <c r="N24" s="82"/>
      <c r="O24" s="90">
        <f>O19+O23</f>
        <v>86373726.719999894</v>
      </c>
    </row>
    <row r="25" spans="1:19" ht="21.75" customHeight="1">
      <c r="A25" s="79" t="s">
        <v>95</v>
      </c>
      <c r="B25" s="80"/>
      <c r="I25" s="83">
        <v>1013257.29</v>
      </c>
      <c r="J25" s="83"/>
      <c r="K25" s="83">
        <v>5600.47</v>
      </c>
      <c r="L25" s="83"/>
      <c r="M25" s="83">
        <v>1007377.22</v>
      </c>
      <c r="N25" s="82"/>
      <c r="O25" s="83">
        <v>2339.81</v>
      </c>
    </row>
    <row r="26" spans="1:19" ht="21.75" customHeight="1">
      <c r="A26" s="79" t="s">
        <v>61</v>
      </c>
      <c r="B26" s="80"/>
      <c r="G26" s="88"/>
      <c r="H26" s="88"/>
      <c r="I26" s="83">
        <v>-17037124.460000001</v>
      </c>
      <c r="J26" s="83"/>
      <c r="K26" s="83">
        <v>-18319622.640000001</v>
      </c>
      <c r="L26" s="83"/>
      <c r="M26" s="82">
        <v>-17601474.899999999</v>
      </c>
      <c r="N26" s="82"/>
      <c r="O26" s="82">
        <v>-18857879.890000001</v>
      </c>
    </row>
    <row r="27" spans="1:19" ht="21.75" customHeight="1">
      <c r="A27" s="89" t="s">
        <v>40</v>
      </c>
      <c r="G27" s="80"/>
      <c r="H27" s="80"/>
      <c r="I27" s="91">
        <f>SUM(I24:I26)</f>
        <v>56614193.070000134</v>
      </c>
      <c r="J27" s="83"/>
      <c r="K27" s="91">
        <f>SUM(K24:K26)</f>
        <v>77492340.268147811</v>
      </c>
      <c r="L27" s="83"/>
      <c r="M27" s="91">
        <f>SUM(M24:M26)</f>
        <v>50849131.180000015</v>
      </c>
      <c r="N27" s="82"/>
      <c r="O27" s="91">
        <f>SUM(O24:O26)</f>
        <v>67518186.639999896</v>
      </c>
    </row>
    <row r="28" spans="1:19" ht="21.75" customHeight="1">
      <c r="A28" s="79" t="s">
        <v>27</v>
      </c>
      <c r="B28" s="80"/>
      <c r="C28" s="80"/>
      <c r="D28" s="80"/>
      <c r="E28" s="80"/>
      <c r="F28" s="80"/>
      <c r="G28" s="81" t="s">
        <v>46</v>
      </c>
      <c r="H28" s="81"/>
      <c r="I28" s="92">
        <v>-12665277.49</v>
      </c>
      <c r="J28" s="83"/>
      <c r="K28" s="92">
        <v>-15284396.35</v>
      </c>
      <c r="L28" s="83"/>
      <c r="M28" s="84">
        <v>-8464320.6699999999</v>
      </c>
      <c r="N28" s="82"/>
      <c r="O28" s="84">
        <v>-11230141.459999999</v>
      </c>
    </row>
    <row r="29" spans="1:19" ht="21.75" customHeight="1">
      <c r="A29" s="89" t="s">
        <v>169</v>
      </c>
      <c r="B29" s="80"/>
      <c r="C29" s="80"/>
      <c r="D29" s="80"/>
      <c r="E29" s="80"/>
      <c r="F29" s="80"/>
      <c r="G29" s="81"/>
      <c r="H29" s="81"/>
      <c r="I29" s="91">
        <f>SUM(I27:I28)</f>
        <v>43948915.580000132</v>
      </c>
      <c r="J29" s="83"/>
      <c r="K29" s="91">
        <f>SUM(K27:K28)</f>
        <v>62207943.91814781</v>
      </c>
      <c r="L29" s="83"/>
      <c r="M29" s="91">
        <f>SUM(M27:M28)</f>
        <v>42384810.510000013</v>
      </c>
      <c r="N29" s="82"/>
      <c r="O29" s="91">
        <f>SUM(O27:O28)</f>
        <v>56288045.179999895</v>
      </c>
    </row>
    <row r="30" spans="1:19" ht="21.75" customHeight="1">
      <c r="A30" s="20" t="s">
        <v>206</v>
      </c>
      <c r="B30" s="80"/>
      <c r="C30" s="80"/>
      <c r="D30" s="80"/>
      <c r="E30" s="80"/>
      <c r="F30" s="80"/>
      <c r="G30" s="81"/>
      <c r="H30" s="81"/>
      <c r="I30" s="83"/>
      <c r="J30" s="83"/>
      <c r="K30" s="83"/>
      <c r="L30" s="83"/>
      <c r="M30" s="82"/>
      <c r="N30" s="82"/>
      <c r="O30" s="82"/>
    </row>
    <row r="31" spans="1:19" ht="21.75" customHeight="1">
      <c r="A31" s="19" t="s">
        <v>207</v>
      </c>
      <c r="B31" s="80"/>
      <c r="C31" s="80"/>
      <c r="D31" s="80"/>
      <c r="E31" s="80"/>
      <c r="F31" s="80"/>
      <c r="G31" s="81"/>
      <c r="H31" s="81"/>
      <c r="I31" s="83"/>
      <c r="J31" s="83"/>
      <c r="K31" s="83"/>
      <c r="L31" s="83"/>
      <c r="M31" s="82"/>
      <c r="N31" s="82"/>
      <c r="O31" s="82"/>
    </row>
    <row r="32" spans="1:19" ht="21.75" customHeight="1">
      <c r="A32" s="87" t="s">
        <v>210</v>
      </c>
      <c r="B32" s="80"/>
      <c r="C32" s="80"/>
      <c r="D32" s="80"/>
      <c r="E32" s="80"/>
      <c r="F32" s="80"/>
      <c r="G32" s="81"/>
      <c r="H32" s="81"/>
      <c r="I32" s="83">
        <v>-1263925.76</v>
      </c>
      <c r="J32" s="83"/>
      <c r="K32" s="83">
        <v>0</v>
      </c>
      <c r="L32" s="83"/>
      <c r="M32" s="82">
        <v>-1263925.76</v>
      </c>
      <c r="N32" s="82"/>
      <c r="O32" s="82">
        <v>0</v>
      </c>
    </row>
    <row r="33" spans="1:18" ht="21.75" customHeight="1">
      <c r="A33" s="87" t="s">
        <v>208</v>
      </c>
      <c r="B33" s="80"/>
      <c r="C33" s="80"/>
      <c r="D33" s="80"/>
      <c r="E33" s="80"/>
      <c r="F33" s="80"/>
      <c r="G33" s="81"/>
      <c r="H33" s="81"/>
      <c r="I33" s="83"/>
      <c r="J33" s="83"/>
      <c r="K33" s="83"/>
      <c r="L33" s="83"/>
      <c r="M33" s="82"/>
      <c r="N33" s="82"/>
      <c r="O33" s="82"/>
    </row>
    <row r="34" spans="1:18" ht="21.75" customHeight="1">
      <c r="A34" s="87" t="s">
        <v>209</v>
      </c>
      <c r="B34" s="80"/>
      <c r="C34" s="80"/>
      <c r="D34" s="80"/>
      <c r="E34" s="80"/>
      <c r="F34" s="80"/>
      <c r="G34" s="81"/>
      <c r="H34" s="81"/>
      <c r="I34" s="83">
        <v>252785.15200000006</v>
      </c>
      <c r="J34" s="83"/>
      <c r="K34" s="83">
        <v>0</v>
      </c>
      <c r="L34" s="83"/>
      <c r="M34" s="82">
        <v>252785.15200000006</v>
      </c>
      <c r="N34" s="82"/>
      <c r="O34" s="82">
        <v>0</v>
      </c>
    </row>
    <row r="35" spans="1:18" ht="21.75" customHeight="1">
      <c r="A35" s="89" t="s">
        <v>214</v>
      </c>
      <c r="B35" s="80"/>
      <c r="C35" s="80"/>
      <c r="D35" s="80"/>
      <c r="E35" s="80"/>
      <c r="F35" s="80"/>
      <c r="G35" s="81"/>
      <c r="H35" s="81"/>
      <c r="I35" s="90">
        <f>I32+I34</f>
        <v>-1011140.608</v>
      </c>
      <c r="J35" s="83"/>
      <c r="K35" s="90">
        <f>K32+K34</f>
        <v>0</v>
      </c>
      <c r="L35" s="83"/>
      <c r="M35" s="90">
        <f>M32+M34</f>
        <v>-1011140.608</v>
      </c>
      <c r="N35" s="82"/>
      <c r="O35" s="90">
        <f>O32+O34</f>
        <v>0</v>
      </c>
    </row>
    <row r="36" spans="1:18" ht="21.75" customHeight="1" thickBot="1">
      <c r="A36" s="89" t="s">
        <v>170</v>
      </c>
      <c r="C36" s="80"/>
      <c r="D36" s="80"/>
      <c r="E36" s="80"/>
      <c r="F36" s="80"/>
      <c r="G36" s="80"/>
      <c r="H36" s="80"/>
      <c r="I36" s="93">
        <f>I29+I35</f>
        <v>42937774.97200013</v>
      </c>
      <c r="J36" s="83"/>
      <c r="K36" s="93">
        <f>SUM(K29:K35)</f>
        <v>62207943.91814781</v>
      </c>
      <c r="L36" s="83"/>
      <c r="M36" s="93">
        <f>M29+M35</f>
        <v>41373669.90200001</v>
      </c>
      <c r="N36" s="82"/>
      <c r="O36" s="93">
        <f>O29+O35</f>
        <v>56288045.179999895</v>
      </c>
    </row>
    <row r="37" spans="1:18" ht="21.75" customHeight="1" thickTop="1">
      <c r="A37" s="28" t="s">
        <v>97</v>
      </c>
      <c r="C37" s="80"/>
      <c r="D37" s="80"/>
      <c r="E37" s="80"/>
      <c r="F37" s="80"/>
      <c r="G37" s="80"/>
      <c r="H37" s="80"/>
      <c r="I37" s="82"/>
      <c r="J37" s="83"/>
      <c r="K37" s="82"/>
      <c r="L37" s="83"/>
      <c r="M37" s="82"/>
      <c r="N37" s="82"/>
      <c r="O37" s="82"/>
    </row>
    <row r="38" spans="1:18" ht="21.75" customHeight="1">
      <c r="A38" s="87" t="s">
        <v>100</v>
      </c>
      <c r="C38" s="80"/>
      <c r="D38" s="80"/>
      <c r="E38" s="80"/>
      <c r="F38" s="80"/>
      <c r="G38" s="80"/>
      <c r="H38" s="80"/>
      <c r="I38" s="83">
        <f>I40-I39</f>
        <v>43948694.730000131</v>
      </c>
      <c r="J38" s="83"/>
      <c r="K38" s="83">
        <f>K40-K39</f>
        <v>62207731.658147812</v>
      </c>
      <c r="L38" s="83"/>
      <c r="M38" s="83">
        <f>M40-M39</f>
        <v>42384810.510000013</v>
      </c>
      <c r="N38" s="83"/>
      <c r="O38" s="83">
        <f>O40-O39</f>
        <v>56288045.179999895</v>
      </c>
    </row>
    <row r="39" spans="1:18" ht="21.75" customHeight="1">
      <c r="A39" s="87" t="s">
        <v>99</v>
      </c>
      <c r="C39" s="80"/>
      <c r="D39" s="80"/>
      <c r="E39" s="80"/>
      <c r="F39" s="80"/>
      <c r="G39" s="80"/>
      <c r="H39" s="80"/>
      <c r="I39" s="83">
        <v>220.85</v>
      </c>
      <c r="J39" s="83"/>
      <c r="K39" s="83">
        <v>212.26</v>
      </c>
      <c r="L39" s="83"/>
      <c r="M39" s="83">
        <v>0</v>
      </c>
      <c r="N39" s="83"/>
      <c r="O39" s="83">
        <v>0</v>
      </c>
    </row>
    <row r="40" spans="1:18" ht="21.75" customHeight="1" thickBot="1">
      <c r="A40" s="79"/>
      <c r="B40" s="73" t="s">
        <v>62</v>
      </c>
      <c r="C40" s="80"/>
      <c r="D40" s="80"/>
      <c r="E40" s="80"/>
      <c r="F40" s="80"/>
      <c r="G40" s="80"/>
      <c r="H40" s="80"/>
      <c r="I40" s="93">
        <f>I29</f>
        <v>43948915.580000132</v>
      </c>
      <c r="J40" s="83"/>
      <c r="K40" s="93">
        <f>K29</f>
        <v>62207943.91814781</v>
      </c>
      <c r="L40" s="83"/>
      <c r="M40" s="93">
        <f>M29</f>
        <v>42384810.510000013</v>
      </c>
      <c r="N40" s="82"/>
      <c r="O40" s="93">
        <f>O29</f>
        <v>56288045.179999895</v>
      </c>
    </row>
    <row r="41" spans="1:18" s="76" customFormat="1" ht="21.75" customHeight="1" thickTop="1">
      <c r="A41" s="28" t="s">
        <v>98</v>
      </c>
      <c r="B41" s="19"/>
      <c r="C41" s="22"/>
      <c r="D41" s="22"/>
      <c r="E41" s="22"/>
      <c r="F41" s="22"/>
      <c r="G41" s="22"/>
      <c r="H41" s="22"/>
      <c r="I41" s="94"/>
      <c r="J41" s="94"/>
      <c r="K41" s="94"/>
      <c r="L41" s="94"/>
      <c r="M41" s="95"/>
      <c r="N41" s="95"/>
      <c r="O41" s="95"/>
      <c r="Q41" s="77"/>
      <c r="R41" s="77"/>
    </row>
    <row r="42" spans="1:18" ht="21.75" customHeight="1">
      <c r="A42" s="87" t="s">
        <v>100</v>
      </c>
      <c r="B42" s="79"/>
      <c r="C42" s="80"/>
      <c r="D42" s="80"/>
      <c r="E42" s="80"/>
      <c r="F42" s="80"/>
      <c r="G42" s="80"/>
      <c r="H42" s="80"/>
      <c r="I42" s="83">
        <f>I44-I43</f>
        <v>42937554.122000128</v>
      </c>
      <c r="J42" s="82"/>
      <c r="K42" s="83">
        <f>K44-K43</f>
        <v>62207731.658147812</v>
      </c>
      <c r="L42" s="83"/>
      <c r="M42" s="82">
        <f>M44-M43</f>
        <v>41373669.90200001</v>
      </c>
      <c r="N42" s="82"/>
      <c r="O42" s="82">
        <f>O44-O43</f>
        <v>56288045.179999895</v>
      </c>
    </row>
    <row r="43" spans="1:18" ht="21.75" customHeight="1">
      <c r="A43" s="87" t="s">
        <v>99</v>
      </c>
      <c r="B43" s="79"/>
      <c r="C43" s="80"/>
      <c r="D43" s="80"/>
      <c r="E43" s="80"/>
      <c r="F43" s="80"/>
      <c r="G43" s="80"/>
      <c r="H43" s="80"/>
      <c r="I43" s="82">
        <f>I39</f>
        <v>220.85</v>
      </c>
      <c r="J43" s="82"/>
      <c r="K43" s="82">
        <f>K39</f>
        <v>212.26</v>
      </c>
      <c r="L43" s="83"/>
      <c r="M43" s="82">
        <v>0</v>
      </c>
      <c r="N43" s="82"/>
      <c r="O43" s="82">
        <v>0</v>
      </c>
    </row>
    <row r="44" spans="1:18" ht="21.75" customHeight="1" thickBot="1">
      <c r="A44" s="79"/>
      <c r="B44" s="73" t="s">
        <v>62</v>
      </c>
      <c r="C44" s="80"/>
      <c r="D44" s="80"/>
      <c r="E44" s="80"/>
      <c r="F44" s="80"/>
      <c r="G44" s="80"/>
      <c r="H44" s="80"/>
      <c r="I44" s="96">
        <f>I36</f>
        <v>42937774.97200013</v>
      </c>
      <c r="J44" s="83"/>
      <c r="K44" s="96">
        <f>K36</f>
        <v>62207943.91814781</v>
      </c>
      <c r="L44" s="83"/>
      <c r="M44" s="96">
        <f>M36</f>
        <v>41373669.90200001</v>
      </c>
      <c r="N44" s="82"/>
      <c r="O44" s="96">
        <f>O36</f>
        <v>56288045.179999895</v>
      </c>
    </row>
    <row r="45" spans="1:18" s="76" customFormat="1" ht="21.75" customHeight="1" thickTop="1">
      <c r="A45" s="20" t="s">
        <v>44</v>
      </c>
      <c r="B45" s="19"/>
      <c r="C45" s="22"/>
      <c r="D45" s="22"/>
      <c r="E45" s="22"/>
      <c r="F45" s="22"/>
      <c r="G45" s="22"/>
      <c r="H45" s="22"/>
      <c r="M45" s="22"/>
      <c r="N45" s="22"/>
      <c r="O45" s="22"/>
      <c r="Q45" s="77"/>
      <c r="R45" s="77"/>
    </row>
    <row r="46" spans="1:18" ht="21.75" customHeight="1">
      <c r="A46" s="79" t="s">
        <v>63</v>
      </c>
      <c r="B46" s="79"/>
      <c r="C46" s="80"/>
      <c r="D46" s="80"/>
      <c r="E46" s="80"/>
      <c r="F46" s="80"/>
      <c r="G46" s="88"/>
      <c r="H46" s="88"/>
      <c r="I46" s="73">
        <f>I38/I47</f>
        <v>5.0323985398131398E-2</v>
      </c>
      <c r="K46" s="73">
        <f>K38/K47</f>
        <v>9.1481958320805606E-2</v>
      </c>
      <c r="M46" s="73">
        <f>M38/M47</f>
        <v>4.8533240823459618E-2</v>
      </c>
      <c r="O46" s="73">
        <f>O38/O47</f>
        <v>8.2776537029411609E-2</v>
      </c>
    </row>
    <row r="47" spans="1:18" ht="21.75" customHeight="1">
      <c r="A47" s="79" t="s">
        <v>64</v>
      </c>
      <c r="B47" s="79"/>
      <c r="C47" s="80"/>
      <c r="D47" s="80"/>
      <c r="E47" s="80"/>
      <c r="F47" s="80"/>
      <c r="G47" s="88"/>
      <c r="I47" s="97">
        <v>873315068</v>
      </c>
      <c r="J47" s="80"/>
      <c r="K47" s="97">
        <v>680000000</v>
      </c>
      <c r="L47" s="80"/>
      <c r="M47" s="97">
        <v>873315068</v>
      </c>
      <c r="N47" s="80"/>
      <c r="O47" s="97">
        <v>680000000</v>
      </c>
    </row>
    <row r="48" spans="1:18" s="76" customFormat="1" ht="21.75" customHeight="1">
      <c r="A48" s="19" t="s">
        <v>9</v>
      </c>
      <c r="C48" s="22"/>
      <c r="D48" s="22"/>
      <c r="E48" s="22"/>
      <c r="F48" s="22"/>
      <c r="G48" s="22"/>
      <c r="H48" s="22"/>
      <c r="I48" s="22"/>
      <c r="K48" s="22"/>
      <c r="M48" s="22"/>
      <c r="N48" s="22"/>
      <c r="O48" s="22"/>
      <c r="Q48" s="77"/>
      <c r="R48" s="77"/>
    </row>
    <row r="49" spans="1:18" ht="21.75" customHeight="1">
      <c r="A49" s="79"/>
      <c r="C49" s="80"/>
      <c r="D49" s="80"/>
      <c r="E49" s="80"/>
      <c r="F49" s="80"/>
      <c r="G49" s="80"/>
      <c r="H49" s="80"/>
      <c r="I49" s="80"/>
      <c r="K49" s="80"/>
      <c r="M49" s="80"/>
      <c r="N49" s="80"/>
      <c r="O49" s="80"/>
    </row>
    <row r="50" spans="1:18" s="76" customFormat="1" ht="21.75" customHeight="1">
      <c r="D50" s="98" t="s">
        <v>51</v>
      </c>
      <c r="E50" s="24"/>
      <c r="F50" s="24"/>
      <c r="G50" s="99"/>
      <c r="H50" s="99"/>
      <c r="Q50" s="77"/>
      <c r="R50" s="77"/>
    </row>
    <row r="51" spans="1:18" s="76" customFormat="1" ht="21.75" customHeight="1">
      <c r="C51" s="98"/>
      <c r="D51" s="44" t="s">
        <v>185</v>
      </c>
      <c r="E51" s="24"/>
      <c r="F51" s="24"/>
      <c r="G51" s="99"/>
      <c r="H51" s="99"/>
      <c r="Q51" s="77"/>
      <c r="R51" s="77"/>
    </row>
  </sheetData>
  <mergeCells count="5">
    <mergeCell ref="A1:O1"/>
    <mergeCell ref="A2:O2"/>
    <mergeCell ref="A3:O3"/>
    <mergeCell ref="M6:O6"/>
    <mergeCell ref="I6:L6"/>
  </mergeCells>
  <pageMargins left="0.78740157480314965" right="0.39370078740157483" top="0.51181102362204722" bottom="0.19685039370078741" header="0.27559055118110237" footer="0.34"/>
  <pageSetup paperSize="9" scale="75" firstPageNumber="5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3"/>
  <sheetViews>
    <sheetView view="pageBreakPreview" topLeftCell="A7" zoomScaleNormal="100" zoomScaleSheetLayoutView="100" workbookViewId="0">
      <selection activeCell="A112" sqref="A112"/>
    </sheetView>
  </sheetViews>
  <sheetFormatPr defaultColWidth="9.125" defaultRowHeight="28.5" customHeight="1"/>
  <cols>
    <col min="1" max="1" width="4.375" style="101" customWidth="1"/>
    <col min="2" max="2" width="7.625" style="101" customWidth="1"/>
    <col min="3" max="3" width="9.125" style="101" customWidth="1"/>
    <col min="4" max="4" width="13.125" style="101" customWidth="1"/>
    <col min="5" max="5" width="7.625" style="101" bestFit="1" customWidth="1"/>
    <col min="6" max="6" width="1.125" style="101" customWidth="1"/>
    <col min="7" max="7" width="12.875" style="101" customWidth="1"/>
    <col min="8" max="8" width="1.125" style="101" customWidth="1"/>
    <col min="9" max="9" width="12.875" style="101" customWidth="1"/>
    <col min="10" max="10" width="1.375" style="101" customWidth="1"/>
    <col min="11" max="11" width="12.625" style="101" customWidth="1"/>
    <col min="12" max="12" width="1.375" style="101" customWidth="1"/>
    <col min="13" max="13" width="12.875" style="101" customWidth="1"/>
    <col min="14" max="14" width="1.125" style="101" customWidth="1"/>
    <col min="15" max="15" width="12.875" style="101" customWidth="1"/>
    <col min="16" max="16" width="1.125" style="101" customWidth="1"/>
    <col min="17" max="17" width="15.375" style="101" customWidth="1"/>
    <col min="18" max="18" width="1.125" style="101" customWidth="1"/>
    <col min="19" max="19" width="14.125" style="101" customWidth="1"/>
    <col min="20" max="20" width="1.125" style="101" customWidth="1"/>
    <col min="21" max="21" width="10.75" style="101" customWidth="1"/>
    <col min="22" max="22" width="1.125" style="101" customWidth="1"/>
    <col min="23" max="23" width="12.875" style="101" customWidth="1"/>
    <col min="24" max="24" width="1.625" style="101" customWidth="1"/>
    <col min="25" max="25" width="12.875" style="101" customWidth="1"/>
    <col min="26" max="26" width="13" style="101" bestFit="1" customWidth="1"/>
    <col min="27" max="27" width="13.375" style="101" customWidth="1"/>
    <col min="28" max="258" width="9.125" style="101"/>
    <col min="259" max="259" width="7.75" style="101" customWidth="1"/>
    <col min="260" max="260" width="7.625" style="101" customWidth="1"/>
    <col min="261" max="261" width="29.125" style="101" customWidth="1"/>
    <col min="262" max="262" width="8.125" style="101" customWidth="1"/>
    <col min="263" max="263" width="11.875" style="101" customWidth="1"/>
    <col min="264" max="264" width="0.875" style="101" customWidth="1"/>
    <col min="265" max="265" width="12.125" style="101" customWidth="1"/>
    <col min="266" max="266" width="0.875" style="101" customWidth="1"/>
    <col min="267" max="267" width="12.125" style="101" customWidth="1"/>
    <col min="268" max="268" width="0.875" style="101" customWidth="1"/>
    <col min="269" max="269" width="11.375" style="101" bestFit="1" customWidth="1"/>
    <col min="270" max="270" width="0.875" style="101" customWidth="1"/>
    <col min="271" max="271" width="12.125" style="101" bestFit="1" customWidth="1"/>
    <col min="272" max="272" width="0.75" style="101" customWidth="1"/>
    <col min="273" max="273" width="13.875" style="101" bestFit="1" customWidth="1"/>
    <col min="274" max="274" width="0.875" style="101" customWidth="1"/>
    <col min="275" max="275" width="14.875" style="101" bestFit="1" customWidth="1"/>
    <col min="276" max="276" width="0.875" style="101" customWidth="1"/>
    <col min="277" max="277" width="12.75" style="101" customWidth="1"/>
    <col min="278" max="278" width="0.875" style="101" customWidth="1"/>
    <col min="279" max="279" width="12.125" style="101" bestFit="1" customWidth="1"/>
    <col min="280" max="280" width="1" style="101" customWidth="1"/>
    <col min="281" max="281" width="12.875" style="101" customWidth="1"/>
    <col min="282" max="514" width="9.125" style="101"/>
    <col min="515" max="515" width="7.75" style="101" customWidth="1"/>
    <col min="516" max="516" width="7.625" style="101" customWidth="1"/>
    <col min="517" max="517" width="29.125" style="101" customWidth="1"/>
    <col min="518" max="518" width="8.125" style="101" customWidth="1"/>
    <col min="519" max="519" width="11.875" style="101" customWidth="1"/>
    <col min="520" max="520" width="0.875" style="101" customWidth="1"/>
    <col min="521" max="521" width="12.125" style="101" customWidth="1"/>
    <col min="522" max="522" width="0.875" style="101" customWidth="1"/>
    <col min="523" max="523" width="12.125" style="101" customWidth="1"/>
    <col min="524" max="524" width="0.875" style="101" customWidth="1"/>
    <col min="525" max="525" width="11.375" style="101" bestFit="1" customWidth="1"/>
    <col min="526" max="526" width="0.875" style="101" customWidth="1"/>
    <col min="527" max="527" width="12.125" style="101" bestFit="1" customWidth="1"/>
    <col min="528" max="528" width="0.75" style="101" customWidth="1"/>
    <col min="529" max="529" width="13.875" style="101" bestFit="1" customWidth="1"/>
    <col min="530" max="530" width="0.875" style="101" customWidth="1"/>
    <col min="531" max="531" width="14.875" style="101" bestFit="1" customWidth="1"/>
    <col min="532" max="532" width="0.875" style="101" customWidth="1"/>
    <col min="533" max="533" width="12.75" style="101" customWidth="1"/>
    <col min="534" max="534" width="0.875" style="101" customWidth="1"/>
    <col min="535" max="535" width="12.125" style="101" bestFit="1" customWidth="1"/>
    <col min="536" max="536" width="1" style="101" customWidth="1"/>
    <col min="537" max="537" width="12.875" style="101" customWidth="1"/>
    <col min="538" max="770" width="9.125" style="101"/>
    <col min="771" max="771" width="7.75" style="101" customWidth="1"/>
    <col min="772" max="772" width="7.625" style="101" customWidth="1"/>
    <col min="773" max="773" width="29.125" style="101" customWidth="1"/>
    <col min="774" max="774" width="8.125" style="101" customWidth="1"/>
    <col min="775" max="775" width="11.875" style="101" customWidth="1"/>
    <col min="776" max="776" width="0.875" style="101" customWidth="1"/>
    <col min="777" max="777" width="12.125" style="101" customWidth="1"/>
    <col min="778" max="778" width="0.875" style="101" customWidth="1"/>
    <col min="779" max="779" width="12.125" style="101" customWidth="1"/>
    <col min="780" max="780" width="0.875" style="101" customWidth="1"/>
    <col min="781" max="781" width="11.375" style="101" bestFit="1" customWidth="1"/>
    <col min="782" max="782" width="0.875" style="101" customWidth="1"/>
    <col min="783" max="783" width="12.125" style="101" bestFit="1" customWidth="1"/>
    <col min="784" max="784" width="0.75" style="101" customWidth="1"/>
    <col min="785" max="785" width="13.875" style="101" bestFit="1" customWidth="1"/>
    <col min="786" max="786" width="0.875" style="101" customWidth="1"/>
    <col min="787" max="787" width="14.875" style="101" bestFit="1" customWidth="1"/>
    <col min="788" max="788" width="0.875" style="101" customWidth="1"/>
    <col min="789" max="789" width="12.75" style="101" customWidth="1"/>
    <col min="790" max="790" width="0.875" style="101" customWidth="1"/>
    <col min="791" max="791" width="12.125" style="101" bestFit="1" customWidth="1"/>
    <col min="792" max="792" width="1" style="101" customWidth="1"/>
    <col min="793" max="793" width="12.875" style="101" customWidth="1"/>
    <col min="794" max="1026" width="9.125" style="101"/>
    <col min="1027" max="1027" width="7.75" style="101" customWidth="1"/>
    <col min="1028" max="1028" width="7.625" style="101" customWidth="1"/>
    <col min="1029" max="1029" width="29.125" style="101" customWidth="1"/>
    <col min="1030" max="1030" width="8.125" style="101" customWidth="1"/>
    <col min="1031" max="1031" width="11.875" style="101" customWidth="1"/>
    <col min="1032" max="1032" width="0.875" style="101" customWidth="1"/>
    <col min="1033" max="1033" width="12.125" style="101" customWidth="1"/>
    <col min="1034" max="1034" width="0.875" style="101" customWidth="1"/>
    <col min="1035" max="1035" width="12.125" style="101" customWidth="1"/>
    <col min="1036" max="1036" width="0.875" style="101" customWidth="1"/>
    <col min="1037" max="1037" width="11.375" style="101" bestFit="1" customWidth="1"/>
    <col min="1038" max="1038" width="0.875" style="101" customWidth="1"/>
    <col min="1039" max="1039" width="12.125" style="101" bestFit="1" customWidth="1"/>
    <col min="1040" max="1040" width="0.75" style="101" customWidth="1"/>
    <col min="1041" max="1041" width="13.875" style="101" bestFit="1" customWidth="1"/>
    <col min="1042" max="1042" width="0.875" style="101" customWidth="1"/>
    <col min="1043" max="1043" width="14.875" style="101" bestFit="1" customWidth="1"/>
    <col min="1044" max="1044" width="0.875" style="101" customWidth="1"/>
    <col min="1045" max="1045" width="12.75" style="101" customWidth="1"/>
    <col min="1046" max="1046" width="0.875" style="101" customWidth="1"/>
    <col min="1047" max="1047" width="12.125" style="101" bestFit="1" customWidth="1"/>
    <col min="1048" max="1048" width="1" style="101" customWidth="1"/>
    <col min="1049" max="1049" width="12.875" style="101" customWidth="1"/>
    <col min="1050" max="1282" width="9.125" style="101"/>
    <col min="1283" max="1283" width="7.75" style="101" customWidth="1"/>
    <col min="1284" max="1284" width="7.625" style="101" customWidth="1"/>
    <col min="1285" max="1285" width="29.125" style="101" customWidth="1"/>
    <col min="1286" max="1286" width="8.125" style="101" customWidth="1"/>
    <col min="1287" max="1287" width="11.875" style="101" customWidth="1"/>
    <col min="1288" max="1288" width="0.875" style="101" customWidth="1"/>
    <col min="1289" max="1289" width="12.125" style="101" customWidth="1"/>
    <col min="1290" max="1290" width="0.875" style="101" customWidth="1"/>
    <col min="1291" max="1291" width="12.125" style="101" customWidth="1"/>
    <col min="1292" max="1292" width="0.875" style="101" customWidth="1"/>
    <col min="1293" max="1293" width="11.375" style="101" bestFit="1" customWidth="1"/>
    <col min="1294" max="1294" width="0.875" style="101" customWidth="1"/>
    <col min="1295" max="1295" width="12.125" style="101" bestFit="1" customWidth="1"/>
    <col min="1296" max="1296" width="0.75" style="101" customWidth="1"/>
    <col min="1297" max="1297" width="13.875" style="101" bestFit="1" customWidth="1"/>
    <col min="1298" max="1298" width="0.875" style="101" customWidth="1"/>
    <col min="1299" max="1299" width="14.875" style="101" bestFit="1" customWidth="1"/>
    <col min="1300" max="1300" width="0.875" style="101" customWidth="1"/>
    <col min="1301" max="1301" width="12.75" style="101" customWidth="1"/>
    <col min="1302" max="1302" width="0.875" style="101" customWidth="1"/>
    <col min="1303" max="1303" width="12.125" style="101" bestFit="1" customWidth="1"/>
    <col min="1304" max="1304" width="1" style="101" customWidth="1"/>
    <col min="1305" max="1305" width="12.875" style="101" customWidth="1"/>
    <col min="1306" max="1538" width="9.125" style="101"/>
    <col min="1539" max="1539" width="7.75" style="101" customWidth="1"/>
    <col min="1540" max="1540" width="7.625" style="101" customWidth="1"/>
    <col min="1541" max="1541" width="29.125" style="101" customWidth="1"/>
    <col min="1542" max="1542" width="8.125" style="101" customWidth="1"/>
    <col min="1543" max="1543" width="11.875" style="101" customWidth="1"/>
    <col min="1544" max="1544" width="0.875" style="101" customWidth="1"/>
    <col min="1545" max="1545" width="12.125" style="101" customWidth="1"/>
    <col min="1546" max="1546" width="0.875" style="101" customWidth="1"/>
    <col min="1547" max="1547" width="12.125" style="101" customWidth="1"/>
    <col min="1548" max="1548" width="0.875" style="101" customWidth="1"/>
    <col min="1549" max="1549" width="11.375" style="101" bestFit="1" customWidth="1"/>
    <col min="1550" max="1550" width="0.875" style="101" customWidth="1"/>
    <col min="1551" max="1551" width="12.125" style="101" bestFit="1" customWidth="1"/>
    <col min="1552" max="1552" width="0.75" style="101" customWidth="1"/>
    <col min="1553" max="1553" width="13.875" style="101" bestFit="1" customWidth="1"/>
    <col min="1554" max="1554" width="0.875" style="101" customWidth="1"/>
    <col min="1555" max="1555" width="14.875" style="101" bestFit="1" customWidth="1"/>
    <col min="1556" max="1556" width="0.875" style="101" customWidth="1"/>
    <col min="1557" max="1557" width="12.75" style="101" customWidth="1"/>
    <col min="1558" max="1558" width="0.875" style="101" customWidth="1"/>
    <col min="1559" max="1559" width="12.125" style="101" bestFit="1" customWidth="1"/>
    <col min="1560" max="1560" width="1" style="101" customWidth="1"/>
    <col min="1561" max="1561" width="12.875" style="101" customWidth="1"/>
    <col min="1562" max="1794" width="9.125" style="101"/>
    <col min="1795" max="1795" width="7.75" style="101" customWidth="1"/>
    <col min="1796" max="1796" width="7.625" style="101" customWidth="1"/>
    <col min="1797" max="1797" width="29.125" style="101" customWidth="1"/>
    <col min="1798" max="1798" width="8.125" style="101" customWidth="1"/>
    <col min="1799" max="1799" width="11.875" style="101" customWidth="1"/>
    <col min="1800" max="1800" width="0.875" style="101" customWidth="1"/>
    <col min="1801" max="1801" width="12.125" style="101" customWidth="1"/>
    <col min="1802" max="1802" width="0.875" style="101" customWidth="1"/>
    <col min="1803" max="1803" width="12.125" style="101" customWidth="1"/>
    <col min="1804" max="1804" width="0.875" style="101" customWidth="1"/>
    <col min="1805" max="1805" width="11.375" style="101" bestFit="1" customWidth="1"/>
    <col min="1806" max="1806" width="0.875" style="101" customWidth="1"/>
    <col min="1807" max="1807" width="12.125" style="101" bestFit="1" customWidth="1"/>
    <col min="1808" max="1808" width="0.75" style="101" customWidth="1"/>
    <col min="1809" max="1809" width="13.875" style="101" bestFit="1" customWidth="1"/>
    <col min="1810" max="1810" width="0.875" style="101" customWidth="1"/>
    <col min="1811" max="1811" width="14.875" style="101" bestFit="1" customWidth="1"/>
    <col min="1812" max="1812" width="0.875" style="101" customWidth="1"/>
    <col min="1813" max="1813" width="12.75" style="101" customWidth="1"/>
    <col min="1814" max="1814" width="0.875" style="101" customWidth="1"/>
    <col min="1815" max="1815" width="12.125" style="101" bestFit="1" customWidth="1"/>
    <col min="1816" max="1816" width="1" style="101" customWidth="1"/>
    <col min="1817" max="1817" width="12.875" style="101" customWidth="1"/>
    <col min="1818" max="2050" width="9.125" style="101"/>
    <col min="2051" max="2051" width="7.75" style="101" customWidth="1"/>
    <col min="2052" max="2052" width="7.625" style="101" customWidth="1"/>
    <col min="2053" max="2053" width="29.125" style="101" customWidth="1"/>
    <col min="2054" max="2054" width="8.125" style="101" customWidth="1"/>
    <col min="2055" max="2055" width="11.875" style="101" customWidth="1"/>
    <col min="2056" max="2056" width="0.875" style="101" customWidth="1"/>
    <col min="2057" max="2057" width="12.125" style="101" customWidth="1"/>
    <col min="2058" max="2058" width="0.875" style="101" customWidth="1"/>
    <col min="2059" max="2059" width="12.125" style="101" customWidth="1"/>
    <col min="2060" max="2060" width="0.875" style="101" customWidth="1"/>
    <col min="2061" max="2061" width="11.375" style="101" bestFit="1" customWidth="1"/>
    <col min="2062" max="2062" width="0.875" style="101" customWidth="1"/>
    <col min="2063" max="2063" width="12.125" style="101" bestFit="1" customWidth="1"/>
    <col min="2064" max="2064" width="0.75" style="101" customWidth="1"/>
    <col min="2065" max="2065" width="13.875" style="101" bestFit="1" customWidth="1"/>
    <col min="2066" max="2066" width="0.875" style="101" customWidth="1"/>
    <col min="2067" max="2067" width="14.875" style="101" bestFit="1" customWidth="1"/>
    <col min="2068" max="2068" width="0.875" style="101" customWidth="1"/>
    <col min="2069" max="2069" width="12.75" style="101" customWidth="1"/>
    <col min="2070" max="2070" width="0.875" style="101" customWidth="1"/>
    <col min="2071" max="2071" width="12.125" style="101" bestFit="1" customWidth="1"/>
    <col min="2072" max="2072" width="1" style="101" customWidth="1"/>
    <col min="2073" max="2073" width="12.875" style="101" customWidth="1"/>
    <col min="2074" max="2306" width="9.125" style="101"/>
    <col min="2307" max="2307" width="7.75" style="101" customWidth="1"/>
    <col min="2308" max="2308" width="7.625" style="101" customWidth="1"/>
    <col min="2309" max="2309" width="29.125" style="101" customWidth="1"/>
    <col min="2310" max="2310" width="8.125" style="101" customWidth="1"/>
    <col min="2311" max="2311" width="11.875" style="101" customWidth="1"/>
    <col min="2312" max="2312" width="0.875" style="101" customWidth="1"/>
    <col min="2313" max="2313" width="12.125" style="101" customWidth="1"/>
    <col min="2314" max="2314" width="0.875" style="101" customWidth="1"/>
    <col min="2315" max="2315" width="12.125" style="101" customWidth="1"/>
    <col min="2316" max="2316" width="0.875" style="101" customWidth="1"/>
    <col min="2317" max="2317" width="11.375" style="101" bestFit="1" customWidth="1"/>
    <col min="2318" max="2318" width="0.875" style="101" customWidth="1"/>
    <col min="2319" max="2319" width="12.125" style="101" bestFit="1" customWidth="1"/>
    <col min="2320" max="2320" width="0.75" style="101" customWidth="1"/>
    <col min="2321" max="2321" width="13.875" style="101" bestFit="1" customWidth="1"/>
    <col min="2322" max="2322" width="0.875" style="101" customWidth="1"/>
    <col min="2323" max="2323" width="14.875" style="101" bestFit="1" customWidth="1"/>
    <col min="2324" max="2324" width="0.875" style="101" customWidth="1"/>
    <col min="2325" max="2325" width="12.75" style="101" customWidth="1"/>
    <col min="2326" max="2326" width="0.875" style="101" customWidth="1"/>
    <col min="2327" max="2327" width="12.125" style="101" bestFit="1" customWidth="1"/>
    <col min="2328" max="2328" width="1" style="101" customWidth="1"/>
    <col min="2329" max="2329" width="12.875" style="101" customWidth="1"/>
    <col min="2330" max="2562" width="9.125" style="101"/>
    <col min="2563" max="2563" width="7.75" style="101" customWidth="1"/>
    <col min="2564" max="2564" width="7.625" style="101" customWidth="1"/>
    <col min="2565" max="2565" width="29.125" style="101" customWidth="1"/>
    <col min="2566" max="2566" width="8.125" style="101" customWidth="1"/>
    <col min="2567" max="2567" width="11.875" style="101" customWidth="1"/>
    <col min="2568" max="2568" width="0.875" style="101" customWidth="1"/>
    <col min="2569" max="2569" width="12.125" style="101" customWidth="1"/>
    <col min="2570" max="2570" width="0.875" style="101" customWidth="1"/>
    <col min="2571" max="2571" width="12.125" style="101" customWidth="1"/>
    <col min="2572" max="2572" width="0.875" style="101" customWidth="1"/>
    <col min="2573" max="2573" width="11.375" style="101" bestFit="1" customWidth="1"/>
    <col min="2574" max="2574" width="0.875" style="101" customWidth="1"/>
    <col min="2575" max="2575" width="12.125" style="101" bestFit="1" customWidth="1"/>
    <col min="2576" max="2576" width="0.75" style="101" customWidth="1"/>
    <col min="2577" max="2577" width="13.875" style="101" bestFit="1" customWidth="1"/>
    <col min="2578" max="2578" width="0.875" style="101" customWidth="1"/>
    <col min="2579" max="2579" width="14.875" style="101" bestFit="1" customWidth="1"/>
    <col min="2580" max="2580" width="0.875" style="101" customWidth="1"/>
    <col min="2581" max="2581" width="12.75" style="101" customWidth="1"/>
    <col min="2582" max="2582" width="0.875" style="101" customWidth="1"/>
    <col min="2583" max="2583" width="12.125" style="101" bestFit="1" customWidth="1"/>
    <col min="2584" max="2584" width="1" style="101" customWidth="1"/>
    <col min="2585" max="2585" width="12.875" style="101" customWidth="1"/>
    <col min="2586" max="2818" width="9.125" style="101"/>
    <col min="2819" max="2819" width="7.75" style="101" customWidth="1"/>
    <col min="2820" max="2820" width="7.625" style="101" customWidth="1"/>
    <col min="2821" max="2821" width="29.125" style="101" customWidth="1"/>
    <col min="2822" max="2822" width="8.125" style="101" customWidth="1"/>
    <col min="2823" max="2823" width="11.875" style="101" customWidth="1"/>
    <col min="2824" max="2824" width="0.875" style="101" customWidth="1"/>
    <col min="2825" max="2825" width="12.125" style="101" customWidth="1"/>
    <col min="2826" max="2826" width="0.875" style="101" customWidth="1"/>
    <col min="2827" max="2827" width="12.125" style="101" customWidth="1"/>
    <col min="2828" max="2828" width="0.875" style="101" customWidth="1"/>
    <col min="2829" max="2829" width="11.375" style="101" bestFit="1" customWidth="1"/>
    <col min="2830" max="2830" width="0.875" style="101" customWidth="1"/>
    <col min="2831" max="2831" width="12.125" style="101" bestFit="1" customWidth="1"/>
    <col min="2832" max="2832" width="0.75" style="101" customWidth="1"/>
    <col min="2833" max="2833" width="13.875" style="101" bestFit="1" customWidth="1"/>
    <col min="2834" max="2834" width="0.875" style="101" customWidth="1"/>
    <col min="2835" max="2835" width="14.875" style="101" bestFit="1" customWidth="1"/>
    <col min="2836" max="2836" width="0.875" style="101" customWidth="1"/>
    <col min="2837" max="2837" width="12.75" style="101" customWidth="1"/>
    <col min="2838" max="2838" width="0.875" style="101" customWidth="1"/>
    <col min="2839" max="2839" width="12.125" style="101" bestFit="1" customWidth="1"/>
    <col min="2840" max="2840" width="1" style="101" customWidth="1"/>
    <col min="2841" max="2841" width="12.875" style="101" customWidth="1"/>
    <col min="2842" max="3074" width="9.125" style="101"/>
    <col min="3075" max="3075" width="7.75" style="101" customWidth="1"/>
    <col min="3076" max="3076" width="7.625" style="101" customWidth="1"/>
    <col min="3077" max="3077" width="29.125" style="101" customWidth="1"/>
    <col min="3078" max="3078" width="8.125" style="101" customWidth="1"/>
    <col min="3079" max="3079" width="11.875" style="101" customWidth="1"/>
    <col min="3080" max="3080" width="0.875" style="101" customWidth="1"/>
    <col min="3081" max="3081" width="12.125" style="101" customWidth="1"/>
    <col min="3082" max="3082" width="0.875" style="101" customWidth="1"/>
    <col min="3083" max="3083" width="12.125" style="101" customWidth="1"/>
    <col min="3084" max="3084" width="0.875" style="101" customWidth="1"/>
    <col min="3085" max="3085" width="11.375" style="101" bestFit="1" customWidth="1"/>
    <col min="3086" max="3086" width="0.875" style="101" customWidth="1"/>
    <col min="3087" max="3087" width="12.125" style="101" bestFit="1" customWidth="1"/>
    <col min="3088" max="3088" width="0.75" style="101" customWidth="1"/>
    <col min="3089" max="3089" width="13.875" style="101" bestFit="1" customWidth="1"/>
    <col min="3090" max="3090" width="0.875" style="101" customWidth="1"/>
    <col min="3091" max="3091" width="14.875" style="101" bestFit="1" customWidth="1"/>
    <col min="3092" max="3092" width="0.875" style="101" customWidth="1"/>
    <col min="3093" max="3093" width="12.75" style="101" customWidth="1"/>
    <col min="3094" max="3094" width="0.875" style="101" customWidth="1"/>
    <col min="3095" max="3095" width="12.125" style="101" bestFit="1" customWidth="1"/>
    <col min="3096" max="3096" width="1" style="101" customWidth="1"/>
    <col min="3097" max="3097" width="12.875" style="101" customWidth="1"/>
    <col min="3098" max="3330" width="9.125" style="101"/>
    <col min="3331" max="3331" width="7.75" style="101" customWidth="1"/>
    <col min="3332" max="3332" width="7.625" style="101" customWidth="1"/>
    <col min="3333" max="3333" width="29.125" style="101" customWidth="1"/>
    <col min="3334" max="3334" width="8.125" style="101" customWidth="1"/>
    <col min="3335" max="3335" width="11.875" style="101" customWidth="1"/>
    <col min="3336" max="3336" width="0.875" style="101" customWidth="1"/>
    <col min="3337" max="3337" width="12.125" style="101" customWidth="1"/>
    <col min="3338" max="3338" width="0.875" style="101" customWidth="1"/>
    <col min="3339" max="3339" width="12.125" style="101" customWidth="1"/>
    <col min="3340" max="3340" width="0.875" style="101" customWidth="1"/>
    <col min="3341" max="3341" width="11.375" style="101" bestFit="1" customWidth="1"/>
    <col min="3342" max="3342" width="0.875" style="101" customWidth="1"/>
    <col min="3343" max="3343" width="12.125" style="101" bestFit="1" customWidth="1"/>
    <col min="3344" max="3344" width="0.75" style="101" customWidth="1"/>
    <col min="3345" max="3345" width="13.875" style="101" bestFit="1" customWidth="1"/>
    <col min="3346" max="3346" width="0.875" style="101" customWidth="1"/>
    <col min="3347" max="3347" width="14.875" style="101" bestFit="1" customWidth="1"/>
    <col min="3348" max="3348" width="0.875" style="101" customWidth="1"/>
    <col min="3349" max="3349" width="12.75" style="101" customWidth="1"/>
    <col min="3350" max="3350" width="0.875" style="101" customWidth="1"/>
    <col min="3351" max="3351" width="12.125" style="101" bestFit="1" customWidth="1"/>
    <col min="3352" max="3352" width="1" style="101" customWidth="1"/>
    <col min="3353" max="3353" width="12.875" style="101" customWidth="1"/>
    <col min="3354" max="3586" width="9.125" style="101"/>
    <col min="3587" max="3587" width="7.75" style="101" customWidth="1"/>
    <col min="3588" max="3588" width="7.625" style="101" customWidth="1"/>
    <col min="3589" max="3589" width="29.125" style="101" customWidth="1"/>
    <col min="3590" max="3590" width="8.125" style="101" customWidth="1"/>
    <col min="3591" max="3591" width="11.875" style="101" customWidth="1"/>
    <col min="3592" max="3592" width="0.875" style="101" customWidth="1"/>
    <col min="3593" max="3593" width="12.125" style="101" customWidth="1"/>
    <col min="3594" max="3594" width="0.875" style="101" customWidth="1"/>
    <col min="3595" max="3595" width="12.125" style="101" customWidth="1"/>
    <col min="3596" max="3596" width="0.875" style="101" customWidth="1"/>
    <col min="3597" max="3597" width="11.375" style="101" bestFit="1" customWidth="1"/>
    <col min="3598" max="3598" width="0.875" style="101" customWidth="1"/>
    <col min="3599" max="3599" width="12.125" style="101" bestFit="1" customWidth="1"/>
    <col min="3600" max="3600" width="0.75" style="101" customWidth="1"/>
    <col min="3601" max="3601" width="13.875" style="101" bestFit="1" customWidth="1"/>
    <col min="3602" max="3602" width="0.875" style="101" customWidth="1"/>
    <col min="3603" max="3603" width="14.875" style="101" bestFit="1" customWidth="1"/>
    <col min="3604" max="3604" width="0.875" style="101" customWidth="1"/>
    <col min="3605" max="3605" width="12.75" style="101" customWidth="1"/>
    <col min="3606" max="3606" width="0.875" style="101" customWidth="1"/>
    <col min="3607" max="3607" width="12.125" style="101" bestFit="1" customWidth="1"/>
    <col min="3608" max="3608" width="1" style="101" customWidth="1"/>
    <col min="3609" max="3609" width="12.875" style="101" customWidth="1"/>
    <col min="3610" max="3842" width="9.125" style="101"/>
    <col min="3843" max="3843" width="7.75" style="101" customWidth="1"/>
    <col min="3844" max="3844" width="7.625" style="101" customWidth="1"/>
    <col min="3845" max="3845" width="29.125" style="101" customWidth="1"/>
    <col min="3846" max="3846" width="8.125" style="101" customWidth="1"/>
    <col min="3847" max="3847" width="11.875" style="101" customWidth="1"/>
    <col min="3848" max="3848" width="0.875" style="101" customWidth="1"/>
    <col min="3849" max="3849" width="12.125" style="101" customWidth="1"/>
    <col min="3850" max="3850" width="0.875" style="101" customWidth="1"/>
    <col min="3851" max="3851" width="12.125" style="101" customWidth="1"/>
    <col min="3852" max="3852" width="0.875" style="101" customWidth="1"/>
    <col min="3853" max="3853" width="11.375" style="101" bestFit="1" customWidth="1"/>
    <col min="3854" max="3854" width="0.875" style="101" customWidth="1"/>
    <col min="3855" max="3855" width="12.125" style="101" bestFit="1" customWidth="1"/>
    <col min="3856" max="3856" width="0.75" style="101" customWidth="1"/>
    <col min="3857" max="3857" width="13.875" style="101" bestFit="1" customWidth="1"/>
    <col min="3858" max="3858" width="0.875" style="101" customWidth="1"/>
    <col min="3859" max="3859" width="14.875" style="101" bestFit="1" customWidth="1"/>
    <col min="3860" max="3860" width="0.875" style="101" customWidth="1"/>
    <col min="3861" max="3861" width="12.75" style="101" customWidth="1"/>
    <col min="3862" max="3862" width="0.875" style="101" customWidth="1"/>
    <col min="3863" max="3863" width="12.125" style="101" bestFit="1" customWidth="1"/>
    <col min="3864" max="3864" width="1" style="101" customWidth="1"/>
    <col min="3865" max="3865" width="12.875" style="101" customWidth="1"/>
    <col min="3866" max="4098" width="9.125" style="101"/>
    <col min="4099" max="4099" width="7.75" style="101" customWidth="1"/>
    <col min="4100" max="4100" width="7.625" style="101" customWidth="1"/>
    <col min="4101" max="4101" width="29.125" style="101" customWidth="1"/>
    <col min="4102" max="4102" width="8.125" style="101" customWidth="1"/>
    <col min="4103" max="4103" width="11.875" style="101" customWidth="1"/>
    <col min="4104" max="4104" width="0.875" style="101" customWidth="1"/>
    <col min="4105" max="4105" width="12.125" style="101" customWidth="1"/>
    <col min="4106" max="4106" width="0.875" style="101" customWidth="1"/>
    <col min="4107" max="4107" width="12.125" style="101" customWidth="1"/>
    <col min="4108" max="4108" width="0.875" style="101" customWidth="1"/>
    <col min="4109" max="4109" width="11.375" style="101" bestFit="1" customWidth="1"/>
    <col min="4110" max="4110" width="0.875" style="101" customWidth="1"/>
    <col min="4111" max="4111" width="12.125" style="101" bestFit="1" customWidth="1"/>
    <col min="4112" max="4112" width="0.75" style="101" customWidth="1"/>
    <col min="4113" max="4113" width="13.875" style="101" bestFit="1" customWidth="1"/>
    <col min="4114" max="4114" width="0.875" style="101" customWidth="1"/>
    <col min="4115" max="4115" width="14.875" style="101" bestFit="1" customWidth="1"/>
    <col min="4116" max="4116" width="0.875" style="101" customWidth="1"/>
    <col min="4117" max="4117" width="12.75" style="101" customWidth="1"/>
    <col min="4118" max="4118" width="0.875" style="101" customWidth="1"/>
    <col min="4119" max="4119" width="12.125" style="101" bestFit="1" customWidth="1"/>
    <col min="4120" max="4120" width="1" style="101" customWidth="1"/>
    <col min="4121" max="4121" width="12.875" style="101" customWidth="1"/>
    <col min="4122" max="4354" width="9.125" style="101"/>
    <col min="4355" max="4355" width="7.75" style="101" customWidth="1"/>
    <col min="4356" max="4356" width="7.625" style="101" customWidth="1"/>
    <col min="4357" max="4357" width="29.125" style="101" customWidth="1"/>
    <col min="4358" max="4358" width="8.125" style="101" customWidth="1"/>
    <col min="4359" max="4359" width="11.875" style="101" customWidth="1"/>
    <col min="4360" max="4360" width="0.875" style="101" customWidth="1"/>
    <col min="4361" max="4361" width="12.125" style="101" customWidth="1"/>
    <col min="4362" max="4362" width="0.875" style="101" customWidth="1"/>
    <col min="4363" max="4363" width="12.125" style="101" customWidth="1"/>
    <col min="4364" max="4364" width="0.875" style="101" customWidth="1"/>
    <col min="4365" max="4365" width="11.375" style="101" bestFit="1" customWidth="1"/>
    <col min="4366" max="4366" width="0.875" style="101" customWidth="1"/>
    <col min="4367" max="4367" width="12.125" style="101" bestFit="1" customWidth="1"/>
    <col min="4368" max="4368" width="0.75" style="101" customWidth="1"/>
    <col min="4369" max="4369" width="13.875" style="101" bestFit="1" customWidth="1"/>
    <col min="4370" max="4370" width="0.875" style="101" customWidth="1"/>
    <col min="4371" max="4371" width="14.875" style="101" bestFit="1" customWidth="1"/>
    <col min="4372" max="4372" width="0.875" style="101" customWidth="1"/>
    <col min="4373" max="4373" width="12.75" style="101" customWidth="1"/>
    <col min="4374" max="4374" width="0.875" style="101" customWidth="1"/>
    <col min="4375" max="4375" width="12.125" style="101" bestFit="1" customWidth="1"/>
    <col min="4376" max="4376" width="1" style="101" customWidth="1"/>
    <col min="4377" max="4377" width="12.875" style="101" customWidth="1"/>
    <col min="4378" max="4610" width="9.125" style="101"/>
    <col min="4611" max="4611" width="7.75" style="101" customWidth="1"/>
    <col min="4612" max="4612" width="7.625" style="101" customWidth="1"/>
    <col min="4613" max="4613" width="29.125" style="101" customWidth="1"/>
    <col min="4614" max="4614" width="8.125" style="101" customWidth="1"/>
    <col min="4615" max="4615" width="11.875" style="101" customWidth="1"/>
    <col min="4616" max="4616" width="0.875" style="101" customWidth="1"/>
    <col min="4617" max="4617" width="12.125" style="101" customWidth="1"/>
    <col min="4618" max="4618" width="0.875" style="101" customWidth="1"/>
    <col min="4619" max="4619" width="12.125" style="101" customWidth="1"/>
    <col min="4620" max="4620" width="0.875" style="101" customWidth="1"/>
    <col min="4621" max="4621" width="11.375" style="101" bestFit="1" customWidth="1"/>
    <col min="4622" max="4622" width="0.875" style="101" customWidth="1"/>
    <col min="4623" max="4623" width="12.125" style="101" bestFit="1" customWidth="1"/>
    <col min="4624" max="4624" width="0.75" style="101" customWidth="1"/>
    <col min="4625" max="4625" width="13.875" style="101" bestFit="1" customWidth="1"/>
    <col min="4626" max="4626" width="0.875" style="101" customWidth="1"/>
    <col min="4627" max="4627" width="14.875" style="101" bestFit="1" customWidth="1"/>
    <col min="4628" max="4628" width="0.875" style="101" customWidth="1"/>
    <col min="4629" max="4629" width="12.75" style="101" customWidth="1"/>
    <col min="4630" max="4630" width="0.875" style="101" customWidth="1"/>
    <col min="4631" max="4631" width="12.125" style="101" bestFit="1" customWidth="1"/>
    <col min="4632" max="4632" width="1" style="101" customWidth="1"/>
    <col min="4633" max="4633" width="12.875" style="101" customWidth="1"/>
    <col min="4634" max="4866" width="9.125" style="101"/>
    <col min="4867" max="4867" width="7.75" style="101" customWidth="1"/>
    <col min="4868" max="4868" width="7.625" style="101" customWidth="1"/>
    <col min="4869" max="4869" width="29.125" style="101" customWidth="1"/>
    <col min="4870" max="4870" width="8.125" style="101" customWidth="1"/>
    <col min="4871" max="4871" width="11.875" style="101" customWidth="1"/>
    <col min="4872" max="4872" width="0.875" style="101" customWidth="1"/>
    <col min="4873" max="4873" width="12.125" style="101" customWidth="1"/>
    <col min="4874" max="4874" width="0.875" style="101" customWidth="1"/>
    <col min="4875" max="4875" width="12.125" style="101" customWidth="1"/>
    <col min="4876" max="4876" width="0.875" style="101" customWidth="1"/>
    <col min="4877" max="4877" width="11.375" style="101" bestFit="1" customWidth="1"/>
    <col min="4878" max="4878" width="0.875" style="101" customWidth="1"/>
    <col min="4879" max="4879" width="12.125" style="101" bestFit="1" customWidth="1"/>
    <col min="4880" max="4880" width="0.75" style="101" customWidth="1"/>
    <col min="4881" max="4881" width="13.875" style="101" bestFit="1" customWidth="1"/>
    <col min="4882" max="4882" width="0.875" style="101" customWidth="1"/>
    <col min="4883" max="4883" width="14.875" style="101" bestFit="1" customWidth="1"/>
    <col min="4884" max="4884" width="0.875" style="101" customWidth="1"/>
    <col min="4885" max="4885" width="12.75" style="101" customWidth="1"/>
    <col min="4886" max="4886" width="0.875" style="101" customWidth="1"/>
    <col min="4887" max="4887" width="12.125" style="101" bestFit="1" customWidth="1"/>
    <col min="4888" max="4888" width="1" style="101" customWidth="1"/>
    <col min="4889" max="4889" width="12.875" style="101" customWidth="1"/>
    <col min="4890" max="5122" width="9.125" style="101"/>
    <col min="5123" max="5123" width="7.75" style="101" customWidth="1"/>
    <col min="5124" max="5124" width="7.625" style="101" customWidth="1"/>
    <col min="5125" max="5125" width="29.125" style="101" customWidth="1"/>
    <col min="5126" max="5126" width="8.125" style="101" customWidth="1"/>
    <col min="5127" max="5127" width="11.875" style="101" customWidth="1"/>
    <col min="5128" max="5128" width="0.875" style="101" customWidth="1"/>
    <col min="5129" max="5129" width="12.125" style="101" customWidth="1"/>
    <col min="5130" max="5130" width="0.875" style="101" customWidth="1"/>
    <col min="5131" max="5131" width="12.125" style="101" customWidth="1"/>
    <col min="5132" max="5132" width="0.875" style="101" customWidth="1"/>
    <col min="5133" max="5133" width="11.375" style="101" bestFit="1" customWidth="1"/>
    <col min="5134" max="5134" width="0.875" style="101" customWidth="1"/>
    <col min="5135" max="5135" width="12.125" style="101" bestFit="1" customWidth="1"/>
    <col min="5136" max="5136" width="0.75" style="101" customWidth="1"/>
    <col min="5137" max="5137" width="13.875" style="101" bestFit="1" customWidth="1"/>
    <col min="5138" max="5138" width="0.875" style="101" customWidth="1"/>
    <col min="5139" max="5139" width="14.875" style="101" bestFit="1" customWidth="1"/>
    <col min="5140" max="5140" width="0.875" style="101" customWidth="1"/>
    <col min="5141" max="5141" width="12.75" style="101" customWidth="1"/>
    <col min="5142" max="5142" width="0.875" style="101" customWidth="1"/>
    <col min="5143" max="5143" width="12.125" style="101" bestFit="1" customWidth="1"/>
    <col min="5144" max="5144" width="1" style="101" customWidth="1"/>
    <col min="5145" max="5145" width="12.875" style="101" customWidth="1"/>
    <col min="5146" max="5378" width="9.125" style="101"/>
    <col min="5379" max="5379" width="7.75" style="101" customWidth="1"/>
    <col min="5380" max="5380" width="7.625" style="101" customWidth="1"/>
    <col min="5381" max="5381" width="29.125" style="101" customWidth="1"/>
    <col min="5382" max="5382" width="8.125" style="101" customWidth="1"/>
    <col min="5383" max="5383" width="11.875" style="101" customWidth="1"/>
    <col min="5384" max="5384" width="0.875" style="101" customWidth="1"/>
    <col min="5385" max="5385" width="12.125" style="101" customWidth="1"/>
    <col min="5386" max="5386" width="0.875" style="101" customWidth="1"/>
    <col min="5387" max="5387" width="12.125" style="101" customWidth="1"/>
    <col min="5388" max="5388" width="0.875" style="101" customWidth="1"/>
    <col min="5389" max="5389" width="11.375" style="101" bestFit="1" customWidth="1"/>
    <col min="5390" max="5390" width="0.875" style="101" customWidth="1"/>
    <col min="5391" max="5391" width="12.125" style="101" bestFit="1" customWidth="1"/>
    <col min="5392" max="5392" width="0.75" style="101" customWidth="1"/>
    <col min="5393" max="5393" width="13.875" style="101" bestFit="1" customWidth="1"/>
    <col min="5394" max="5394" width="0.875" style="101" customWidth="1"/>
    <col min="5395" max="5395" width="14.875" style="101" bestFit="1" customWidth="1"/>
    <col min="5396" max="5396" width="0.875" style="101" customWidth="1"/>
    <col min="5397" max="5397" width="12.75" style="101" customWidth="1"/>
    <col min="5398" max="5398" width="0.875" style="101" customWidth="1"/>
    <col min="5399" max="5399" width="12.125" style="101" bestFit="1" customWidth="1"/>
    <col min="5400" max="5400" width="1" style="101" customWidth="1"/>
    <col min="5401" max="5401" width="12.875" style="101" customWidth="1"/>
    <col min="5402" max="5634" width="9.125" style="101"/>
    <col min="5635" max="5635" width="7.75" style="101" customWidth="1"/>
    <col min="5636" max="5636" width="7.625" style="101" customWidth="1"/>
    <col min="5637" max="5637" width="29.125" style="101" customWidth="1"/>
    <col min="5638" max="5638" width="8.125" style="101" customWidth="1"/>
    <col min="5639" max="5639" width="11.875" style="101" customWidth="1"/>
    <col min="5640" max="5640" width="0.875" style="101" customWidth="1"/>
    <col min="5641" max="5641" width="12.125" style="101" customWidth="1"/>
    <col min="5642" max="5642" width="0.875" style="101" customWidth="1"/>
    <col min="5643" max="5643" width="12.125" style="101" customWidth="1"/>
    <col min="5644" max="5644" width="0.875" style="101" customWidth="1"/>
    <col min="5645" max="5645" width="11.375" style="101" bestFit="1" customWidth="1"/>
    <col min="5646" max="5646" width="0.875" style="101" customWidth="1"/>
    <col min="5647" max="5647" width="12.125" style="101" bestFit="1" customWidth="1"/>
    <col min="5648" max="5648" width="0.75" style="101" customWidth="1"/>
    <col min="5649" max="5649" width="13.875" style="101" bestFit="1" customWidth="1"/>
    <col min="5650" max="5650" width="0.875" style="101" customWidth="1"/>
    <col min="5651" max="5651" width="14.875" style="101" bestFit="1" customWidth="1"/>
    <col min="5652" max="5652" width="0.875" style="101" customWidth="1"/>
    <col min="5653" max="5653" width="12.75" style="101" customWidth="1"/>
    <col min="5654" max="5654" width="0.875" style="101" customWidth="1"/>
    <col min="5655" max="5655" width="12.125" style="101" bestFit="1" customWidth="1"/>
    <col min="5656" max="5656" width="1" style="101" customWidth="1"/>
    <col min="5657" max="5657" width="12.875" style="101" customWidth="1"/>
    <col min="5658" max="5890" width="9.125" style="101"/>
    <col min="5891" max="5891" width="7.75" style="101" customWidth="1"/>
    <col min="5892" max="5892" width="7.625" style="101" customWidth="1"/>
    <col min="5893" max="5893" width="29.125" style="101" customWidth="1"/>
    <col min="5894" max="5894" width="8.125" style="101" customWidth="1"/>
    <col min="5895" max="5895" width="11.875" style="101" customWidth="1"/>
    <col min="5896" max="5896" width="0.875" style="101" customWidth="1"/>
    <col min="5897" max="5897" width="12.125" style="101" customWidth="1"/>
    <col min="5898" max="5898" width="0.875" style="101" customWidth="1"/>
    <col min="5899" max="5899" width="12.125" style="101" customWidth="1"/>
    <col min="5900" max="5900" width="0.875" style="101" customWidth="1"/>
    <col min="5901" max="5901" width="11.375" style="101" bestFit="1" customWidth="1"/>
    <col min="5902" max="5902" width="0.875" style="101" customWidth="1"/>
    <col min="5903" max="5903" width="12.125" style="101" bestFit="1" customWidth="1"/>
    <col min="5904" max="5904" width="0.75" style="101" customWidth="1"/>
    <col min="5905" max="5905" width="13.875" style="101" bestFit="1" customWidth="1"/>
    <col min="5906" max="5906" width="0.875" style="101" customWidth="1"/>
    <col min="5907" max="5907" width="14.875" style="101" bestFit="1" customWidth="1"/>
    <col min="5908" max="5908" width="0.875" style="101" customWidth="1"/>
    <col min="5909" max="5909" width="12.75" style="101" customWidth="1"/>
    <col min="5910" max="5910" width="0.875" style="101" customWidth="1"/>
    <col min="5911" max="5911" width="12.125" style="101" bestFit="1" customWidth="1"/>
    <col min="5912" max="5912" width="1" style="101" customWidth="1"/>
    <col min="5913" max="5913" width="12.875" style="101" customWidth="1"/>
    <col min="5914" max="6146" width="9.125" style="101"/>
    <col min="6147" max="6147" width="7.75" style="101" customWidth="1"/>
    <col min="6148" max="6148" width="7.625" style="101" customWidth="1"/>
    <col min="6149" max="6149" width="29.125" style="101" customWidth="1"/>
    <col min="6150" max="6150" width="8.125" style="101" customWidth="1"/>
    <col min="6151" max="6151" width="11.875" style="101" customWidth="1"/>
    <col min="6152" max="6152" width="0.875" style="101" customWidth="1"/>
    <col min="6153" max="6153" width="12.125" style="101" customWidth="1"/>
    <col min="6154" max="6154" width="0.875" style="101" customWidth="1"/>
    <col min="6155" max="6155" width="12.125" style="101" customWidth="1"/>
    <col min="6156" max="6156" width="0.875" style="101" customWidth="1"/>
    <col min="6157" max="6157" width="11.375" style="101" bestFit="1" customWidth="1"/>
    <col min="6158" max="6158" width="0.875" style="101" customWidth="1"/>
    <col min="6159" max="6159" width="12.125" style="101" bestFit="1" customWidth="1"/>
    <col min="6160" max="6160" width="0.75" style="101" customWidth="1"/>
    <col min="6161" max="6161" width="13.875" style="101" bestFit="1" customWidth="1"/>
    <col min="6162" max="6162" width="0.875" style="101" customWidth="1"/>
    <col min="6163" max="6163" width="14.875" style="101" bestFit="1" customWidth="1"/>
    <col min="6164" max="6164" width="0.875" style="101" customWidth="1"/>
    <col min="6165" max="6165" width="12.75" style="101" customWidth="1"/>
    <col min="6166" max="6166" width="0.875" style="101" customWidth="1"/>
    <col min="6167" max="6167" width="12.125" style="101" bestFit="1" customWidth="1"/>
    <col min="6168" max="6168" width="1" style="101" customWidth="1"/>
    <col min="6169" max="6169" width="12.875" style="101" customWidth="1"/>
    <col min="6170" max="6402" width="9.125" style="101"/>
    <col min="6403" max="6403" width="7.75" style="101" customWidth="1"/>
    <col min="6404" max="6404" width="7.625" style="101" customWidth="1"/>
    <col min="6405" max="6405" width="29.125" style="101" customWidth="1"/>
    <col min="6406" max="6406" width="8.125" style="101" customWidth="1"/>
    <col min="6407" max="6407" width="11.875" style="101" customWidth="1"/>
    <col min="6408" max="6408" width="0.875" style="101" customWidth="1"/>
    <col min="6409" max="6409" width="12.125" style="101" customWidth="1"/>
    <col min="6410" max="6410" width="0.875" style="101" customWidth="1"/>
    <col min="6411" max="6411" width="12.125" style="101" customWidth="1"/>
    <col min="6412" max="6412" width="0.875" style="101" customWidth="1"/>
    <col min="6413" max="6413" width="11.375" style="101" bestFit="1" customWidth="1"/>
    <col min="6414" max="6414" width="0.875" style="101" customWidth="1"/>
    <col min="6415" max="6415" width="12.125" style="101" bestFit="1" customWidth="1"/>
    <col min="6416" max="6416" width="0.75" style="101" customWidth="1"/>
    <col min="6417" max="6417" width="13.875" style="101" bestFit="1" customWidth="1"/>
    <col min="6418" max="6418" width="0.875" style="101" customWidth="1"/>
    <col min="6419" max="6419" width="14.875" style="101" bestFit="1" customWidth="1"/>
    <col min="6420" max="6420" width="0.875" style="101" customWidth="1"/>
    <col min="6421" max="6421" width="12.75" style="101" customWidth="1"/>
    <col min="6422" max="6422" width="0.875" style="101" customWidth="1"/>
    <col min="6423" max="6423" width="12.125" style="101" bestFit="1" customWidth="1"/>
    <col min="6424" max="6424" width="1" style="101" customWidth="1"/>
    <col min="6425" max="6425" width="12.875" style="101" customWidth="1"/>
    <col min="6426" max="6658" width="9.125" style="101"/>
    <col min="6659" max="6659" width="7.75" style="101" customWidth="1"/>
    <col min="6660" max="6660" width="7.625" style="101" customWidth="1"/>
    <col min="6661" max="6661" width="29.125" style="101" customWidth="1"/>
    <col min="6662" max="6662" width="8.125" style="101" customWidth="1"/>
    <col min="6663" max="6663" width="11.875" style="101" customWidth="1"/>
    <col min="6664" max="6664" width="0.875" style="101" customWidth="1"/>
    <col min="6665" max="6665" width="12.125" style="101" customWidth="1"/>
    <col min="6666" max="6666" width="0.875" style="101" customWidth="1"/>
    <col min="6667" max="6667" width="12.125" style="101" customWidth="1"/>
    <col min="6668" max="6668" width="0.875" style="101" customWidth="1"/>
    <col min="6669" max="6669" width="11.375" style="101" bestFit="1" customWidth="1"/>
    <col min="6670" max="6670" width="0.875" style="101" customWidth="1"/>
    <col min="6671" max="6671" width="12.125" style="101" bestFit="1" customWidth="1"/>
    <col min="6672" max="6672" width="0.75" style="101" customWidth="1"/>
    <col min="6673" max="6673" width="13.875" style="101" bestFit="1" customWidth="1"/>
    <col min="6674" max="6674" width="0.875" style="101" customWidth="1"/>
    <col min="6675" max="6675" width="14.875" style="101" bestFit="1" customWidth="1"/>
    <col min="6676" max="6676" width="0.875" style="101" customWidth="1"/>
    <col min="6677" max="6677" width="12.75" style="101" customWidth="1"/>
    <col min="6678" max="6678" width="0.875" style="101" customWidth="1"/>
    <col min="6679" max="6679" width="12.125" style="101" bestFit="1" customWidth="1"/>
    <col min="6680" max="6680" width="1" style="101" customWidth="1"/>
    <col min="6681" max="6681" width="12.875" style="101" customWidth="1"/>
    <col min="6682" max="6914" width="9.125" style="101"/>
    <col min="6915" max="6915" width="7.75" style="101" customWidth="1"/>
    <col min="6916" max="6916" width="7.625" style="101" customWidth="1"/>
    <col min="6917" max="6917" width="29.125" style="101" customWidth="1"/>
    <col min="6918" max="6918" width="8.125" style="101" customWidth="1"/>
    <col min="6919" max="6919" width="11.875" style="101" customWidth="1"/>
    <col min="6920" max="6920" width="0.875" style="101" customWidth="1"/>
    <col min="6921" max="6921" width="12.125" style="101" customWidth="1"/>
    <col min="6922" max="6922" width="0.875" style="101" customWidth="1"/>
    <col min="6923" max="6923" width="12.125" style="101" customWidth="1"/>
    <col min="6924" max="6924" width="0.875" style="101" customWidth="1"/>
    <col min="6925" max="6925" width="11.375" style="101" bestFit="1" customWidth="1"/>
    <col min="6926" max="6926" width="0.875" style="101" customWidth="1"/>
    <col min="6927" max="6927" width="12.125" style="101" bestFit="1" customWidth="1"/>
    <col min="6928" max="6928" width="0.75" style="101" customWidth="1"/>
    <col min="6929" max="6929" width="13.875" style="101" bestFit="1" customWidth="1"/>
    <col min="6930" max="6930" width="0.875" style="101" customWidth="1"/>
    <col min="6931" max="6931" width="14.875" style="101" bestFit="1" customWidth="1"/>
    <col min="6932" max="6932" width="0.875" style="101" customWidth="1"/>
    <col min="6933" max="6933" width="12.75" style="101" customWidth="1"/>
    <col min="6934" max="6934" width="0.875" style="101" customWidth="1"/>
    <col min="6935" max="6935" width="12.125" style="101" bestFit="1" customWidth="1"/>
    <col min="6936" max="6936" width="1" style="101" customWidth="1"/>
    <col min="6937" max="6937" width="12.875" style="101" customWidth="1"/>
    <col min="6938" max="7170" width="9.125" style="101"/>
    <col min="7171" max="7171" width="7.75" style="101" customWidth="1"/>
    <col min="7172" max="7172" width="7.625" style="101" customWidth="1"/>
    <col min="7173" max="7173" width="29.125" style="101" customWidth="1"/>
    <col min="7174" max="7174" width="8.125" style="101" customWidth="1"/>
    <col min="7175" max="7175" width="11.875" style="101" customWidth="1"/>
    <col min="7176" max="7176" width="0.875" style="101" customWidth="1"/>
    <col min="7177" max="7177" width="12.125" style="101" customWidth="1"/>
    <col min="7178" max="7178" width="0.875" style="101" customWidth="1"/>
    <col min="7179" max="7179" width="12.125" style="101" customWidth="1"/>
    <col min="7180" max="7180" width="0.875" style="101" customWidth="1"/>
    <col min="7181" max="7181" width="11.375" style="101" bestFit="1" customWidth="1"/>
    <col min="7182" max="7182" width="0.875" style="101" customWidth="1"/>
    <col min="7183" max="7183" width="12.125" style="101" bestFit="1" customWidth="1"/>
    <col min="7184" max="7184" width="0.75" style="101" customWidth="1"/>
    <col min="7185" max="7185" width="13.875" style="101" bestFit="1" customWidth="1"/>
    <col min="7186" max="7186" width="0.875" style="101" customWidth="1"/>
    <col min="7187" max="7187" width="14.875" style="101" bestFit="1" customWidth="1"/>
    <col min="7188" max="7188" width="0.875" style="101" customWidth="1"/>
    <col min="7189" max="7189" width="12.75" style="101" customWidth="1"/>
    <col min="7190" max="7190" width="0.875" style="101" customWidth="1"/>
    <col min="7191" max="7191" width="12.125" style="101" bestFit="1" customWidth="1"/>
    <col min="7192" max="7192" width="1" style="101" customWidth="1"/>
    <col min="7193" max="7193" width="12.875" style="101" customWidth="1"/>
    <col min="7194" max="7426" width="9.125" style="101"/>
    <col min="7427" max="7427" width="7.75" style="101" customWidth="1"/>
    <col min="7428" max="7428" width="7.625" style="101" customWidth="1"/>
    <col min="7429" max="7429" width="29.125" style="101" customWidth="1"/>
    <col min="7430" max="7430" width="8.125" style="101" customWidth="1"/>
    <col min="7431" max="7431" width="11.875" style="101" customWidth="1"/>
    <col min="7432" max="7432" width="0.875" style="101" customWidth="1"/>
    <col min="7433" max="7433" width="12.125" style="101" customWidth="1"/>
    <col min="7434" max="7434" width="0.875" style="101" customWidth="1"/>
    <col min="7435" max="7435" width="12.125" style="101" customWidth="1"/>
    <col min="7436" max="7436" width="0.875" style="101" customWidth="1"/>
    <col min="7437" max="7437" width="11.375" style="101" bestFit="1" customWidth="1"/>
    <col min="7438" max="7438" width="0.875" style="101" customWidth="1"/>
    <col min="7439" max="7439" width="12.125" style="101" bestFit="1" customWidth="1"/>
    <col min="7440" max="7440" width="0.75" style="101" customWidth="1"/>
    <col min="7441" max="7441" width="13.875" style="101" bestFit="1" customWidth="1"/>
    <col min="7442" max="7442" width="0.875" style="101" customWidth="1"/>
    <col min="7443" max="7443" width="14.875" style="101" bestFit="1" customWidth="1"/>
    <col min="7444" max="7444" width="0.875" style="101" customWidth="1"/>
    <col min="7445" max="7445" width="12.75" style="101" customWidth="1"/>
    <col min="7446" max="7446" width="0.875" style="101" customWidth="1"/>
    <col min="7447" max="7447" width="12.125" style="101" bestFit="1" customWidth="1"/>
    <col min="7448" max="7448" width="1" style="101" customWidth="1"/>
    <col min="7449" max="7449" width="12.875" style="101" customWidth="1"/>
    <col min="7450" max="7682" width="9.125" style="101"/>
    <col min="7683" max="7683" width="7.75" style="101" customWidth="1"/>
    <col min="7684" max="7684" width="7.625" style="101" customWidth="1"/>
    <col min="7685" max="7685" width="29.125" style="101" customWidth="1"/>
    <col min="7686" max="7686" width="8.125" style="101" customWidth="1"/>
    <col min="7687" max="7687" width="11.875" style="101" customWidth="1"/>
    <col min="7688" max="7688" width="0.875" style="101" customWidth="1"/>
    <col min="7689" max="7689" width="12.125" style="101" customWidth="1"/>
    <col min="7690" max="7690" width="0.875" style="101" customWidth="1"/>
    <col min="7691" max="7691" width="12.125" style="101" customWidth="1"/>
    <col min="7692" max="7692" width="0.875" style="101" customWidth="1"/>
    <col min="7693" max="7693" width="11.375" style="101" bestFit="1" customWidth="1"/>
    <col min="7694" max="7694" width="0.875" style="101" customWidth="1"/>
    <col min="7695" max="7695" width="12.125" style="101" bestFit="1" customWidth="1"/>
    <col min="7696" max="7696" width="0.75" style="101" customWidth="1"/>
    <col min="7697" max="7697" width="13.875" style="101" bestFit="1" customWidth="1"/>
    <col min="7698" max="7698" width="0.875" style="101" customWidth="1"/>
    <col min="7699" max="7699" width="14.875" style="101" bestFit="1" customWidth="1"/>
    <col min="7700" max="7700" width="0.875" style="101" customWidth="1"/>
    <col min="7701" max="7701" width="12.75" style="101" customWidth="1"/>
    <col min="7702" max="7702" width="0.875" style="101" customWidth="1"/>
    <col min="7703" max="7703" width="12.125" style="101" bestFit="1" customWidth="1"/>
    <col min="7704" max="7704" width="1" style="101" customWidth="1"/>
    <col min="7705" max="7705" width="12.875" style="101" customWidth="1"/>
    <col min="7706" max="7938" width="9.125" style="101"/>
    <col min="7939" max="7939" width="7.75" style="101" customWidth="1"/>
    <col min="7940" max="7940" width="7.625" style="101" customWidth="1"/>
    <col min="7941" max="7941" width="29.125" style="101" customWidth="1"/>
    <col min="7942" max="7942" width="8.125" style="101" customWidth="1"/>
    <col min="7943" max="7943" width="11.875" style="101" customWidth="1"/>
    <col min="7944" max="7944" width="0.875" style="101" customWidth="1"/>
    <col min="7945" max="7945" width="12.125" style="101" customWidth="1"/>
    <col min="7946" max="7946" width="0.875" style="101" customWidth="1"/>
    <col min="7947" max="7947" width="12.125" style="101" customWidth="1"/>
    <col min="7948" max="7948" width="0.875" style="101" customWidth="1"/>
    <col min="7949" max="7949" width="11.375" style="101" bestFit="1" customWidth="1"/>
    <col min="7950" max="7950" width="0.875" style="101" customWidth="1"/>
    <col min="7951" max="7951" width="12.125" style="101" bestFit="1" customWidth="1"/>
    <col min="7952" max="7952" width="0.75" style="101" customWidth="1"/>
    <col min="7953" max="7953" width="13.875" style="101" bestFit="1" customWidth="1"/>
    <col min="7954" max="7954" width="0.875" style="101" customWidth="1"/>
    <col min="7955" max="7955" width="14.875" style="101" bestFit="1" customWidth="1"/>
    <col min="7956" max="7956" width="0.875" style="101" customWidth="1"/>
    <col min="7957" max="7957" width="12.75" style="101" customWidth="1"/>
    <col min="7958" max="7958" width="0.875" style="101" customWidth="1"/>
    <col min="7959" max="7959" width="12.125" style="101" bestFit="1" customWidth="1"/>
    <col min="7960" max="7960" width="1" style="101" customWidth="1"/>
    <col min="7961" max="7961" width="12.875" style="101" customWidth="1"/>
    <col min="7962" max="8194" width="9.125" style="101"/>
    <col min="8195" max="8195" width="7.75" style="101" customWidth="1"/>
    <col min="8196" max="8196" width="7.625" style="101" customWidth="1"/>
    <col min="8197" max="8197" width="29.125" style="101" customWidth="1"/>
    <col min="8198" max="8198" width="8.125" style="101" customWidth="1"/>
    <col min="8199" max="8199" width="11.875" style="101" customWidth="1"/>
    <col min="8200" max="8200" width="0.875" style="101" customWidth="1"/>
    <col min="8201" max="8201" width="12.125" style="101" customWidth="1"/>
    <col min="8202" max="8202" width="0.875" style="101" customWidth="1"/>
    <col min="8203" max="8203" width="12.125" style="101" customWidth="1"/>
    <col min="8204" max="8204" width="0.875" style="101" customWidth="1"/>
    <col min="8205" max="8205" width="11.375" style="101" bestFit="1" customWidth="1"/>
    <col min="8206" max="8206" width="0.875" style="101" customWidth="1"/>
    <col min="8207" max="8207" width="12.125" style="101" bestFit="1" customWidth="1"/>
    <col min="8208" max="8208" width="0.75" style="101" customWidth="1"/>
    <col min="8209" max="8209" width="13.875" style="101" bestFit="1" customWidth="1"/>
    <col min="8210" max="8210" width="0.875" style="101" customWidth="1"/>
    <col min="8211" max="8211" width="14.875" style="101" bestFit="1" customWidth="1"/>
    <col min="8212" max="8212" width="0.875" style="101" customWidth="1"/>
    <col min="8213" max="8213" width="12.75" style="101" customWidth="1"/>
    <col min="8214" max="8214" width="0.875" style="101" customWidth="1"/>
    <col min="8215" max="8215" width="12.125" style="101" bestFit="1" customWidth="1"/>
    <col min="8216" max="8216" width="1" style="101" customWidth="1"/>
    <col min="8217" max="8217" width="12.875" style="101" customWidth="1"/>
    <col min="8218" max="8450" width="9.125" style="101"/>
    <col min="8451" max="8451" width="7.75" style="101" customWidth="1"/>
    <col min="8452" max="8452" width="7.625" style="101" customWidth="1"/>
    <col min="8453" max="8453" width="29.125" style="101" customWidth="1"/>
    <col min="8454" max="8454" width="8.125" style="101" customWidth="1"/>
    <col min="8455" max="8455" width="11.875" style="101" customWidth="1"/>
    <col min="8456" max="8456" width="0.875" style="101" customWidth="1"/>
    <col min="8457" max="8457" width="12.125" style="101" customWidth="1"/>
    <col min="8458" max="8458" width="0.875" style="101" customWidth="1"/>
    <col min="8459" max="8459" width="12.125" style="101" customWidth="1"/>
    <col min="8460" max="8460" width="0.875" style="101" customWidth="1"/>
    <col min="8461" max="8461" width="11.375" style="101" bestFit="1" customWidth="1"/>
    <col min="8462" max="8462" width="0.875" style="101" customWidth="1"/>
    <col min="8463" max="8463" width="12.125" style="101" bestFit="1" customWidth="1"/>
    <col min="8464" max="8464" width="0.75" style="101" customWidth="1"/>
    <col min="8465" max="8465" width="13.875" style="101" bestFit="1" customWidth="1"/>
    <col min="8466" max="8466" width="0.875" style="101" customWidth="1"/>
    <col min="8467" max="8467" width="14.875" style="101" bestFit="1" customWidth="1"/>
    <col min="8468" max="8468" width="0.875" style="101" customWidth="1"/>
    <col min="8469" max="8469" width="12.75" style="101" customWidth="1"/>
    <col min="8470" max="8470" width="0.875" style="101" customWidth="1"/>
    <col min="8471" max="8471" width="12.125" style="101" bestFit="1" customWidth="1"/>
    <col min="8472" max="8472" width="1" style="101" customWidth="1"/>
    <col min="8473" max="8473" width="12.875" style="101" customWidth="1"/>
    <col min="8474" max="8706" width="9.125" style="101"/>
    <col min="8707" max="8707" width="7.75" style="101" customWidth="1"/>
    <col min="8708" max="8708" width="7.625" style="101" customWidth="1"/>
    <col min="8709" max="8709" width="29.125" style="101" customWidth="1"/>
    <col min="8710" max="8710" width="8.125" style="101" customWidth="1"/>
    <col min="8711" max="8711" width="11.875" style="101" customWidth="1"/>
    <col min="8712" max="8712" width="0.875" style="101" customWidth="1"/>
    <col min="8713" max="8713" width="12.125" style="101" customWidth="1"/>
    <col min="8714" max="8714" width="0.875" style="101" customWidth="1"/>
    <col min="8715" max="8715" width="12.125" style="101" customWidth="1"/>
    <col min="8716" max="8716" width="0.875" style="101" customWidth="1"/>
    <col min="8717" max="8717" width="11.375" style="101" bestFit="1" customWidth="1"/>
    <col min="8718" max="8718" width="0.875" style="101" customWidth="1"/>
    <col min="8719" max="8719" width="12.125" style="101" bestFit="1" customWidth="1"/>
    <col min="8720" max="8720" width="0.75" style="101" customWidth="1"/>
    <col min="8721" max="8721" width="13.875" style="101" bestFit="1" customWidth="1"/>
    <col min="8722" max="8722" width="0.875" style="101" customWidth="1"/>
    <col min="8723" max="8723" width="14.875" style="101" bestFit="1" customWidth="1"/>
    <col min="8724" max="8724" width="0.875" style="101" customWidth="1"/>
    <col min="8725" max="8725" width="12.75" style="101" customWidth="1"/>
    <col min="8726" max="8726" width="0.875" style="101" customWidth="1"/>
    <col min="8727" max="8727" width="12.125" style="101" bestFit="1" customWidth="1"/>
    <col min="8728" max="8728" width="1" style="101" customWidth="1"/>
    <col min="8729" max="8729" width="12.875" style="101" customWidth="1"/>
    <col min="8730" max="8962" width="9.125" style="101"/>
    <col min="8963" max="8963" width="7.75" style="101" customWidth="1"/>
    <col min="8964" max="8964" width="7.625" style="101" customWidth="1"/>
    <col min="8965" max="8965" width="29.125" style="101" customWidth="1"/>
    <col min="8966" max="8966" width="8.125" style="101" customWidth="1"/>
    <col min="8967" max="8967" width="11.875" style="101" customWidth="1"/>
    <col min="8968" max="8968" width="0.875" style="101" customWidth="1"/>
    <col min="8969" max="8969" width="12.125" style="101" customWidth="1"/>
    <col min="8970" max="8970" width="0.875" style="101" customWidth="1"/>
    <col min="8971" max="8971" width="12.125" style="101" customWidth="1"/>
    <col min="8972" max="8972" width="0.875" style="101" customWidth="1"/>
    <col min="8973" max="8973" width="11.375" style="101" bestFit="1" customWidth="1"/>
    <col min="8974" max="8974" width="0.875" style="101" customWidth="1"/>
    <col min="8975" max="8975" width="12.125" style="101" bestFit="1" customWidth="1"/>
    <col min="8976" max="8976" width="0.75" style="101" customWidth="1"/>
    <col min="8977" max="8977" width="13.875" style="101" bestFit="1" customWidth="1"/>
    <col min="8978" max="8978" width="0.875" style="101" customWidth="1"/>
    <col min="8979" max="8979" width="14.875" style="101" bestFit="1" customWidth="1"/>
    <col min="8980" max="8980" width="0.875" style="101" customWidth="1"/>
    <col min="8981" max="8981" width="12.75" style="101" customWidth="1"/>
    <col min="8982" max="8982" width="0.875" style="101" customWidth="1"/>
    <col min="8983" max="8983" width="12.125" style="101" bestFit="1" customWidth="1"/>
    <col min="8984" max="8984" width="1" style="101" customWidth="1"/>
    <col min="8985" max="8985" width="12.875" style="101" customWidth="1"/>
    <col min="8986" max="9218" width="9.125" style="101"/>
    <col min="9219" max="9219" width="7.75" style="101" customWidth="1"/>
    <col min="9220" max="9220" width="7.625" style="101" customWidth="1"/>
    <col min="9221" max="9221" width="29.125" style="101" customWidth="1"/>
    <col min="9222" max="9222" width="8.125" style="101" customWidth="1"/>
    <col min="9223" max="9223" width="11.875" style="101" customWidth="1"/>
    <col min="9224" max="9224" width="0.875" style="101" customWidth="1"/>
    <col min="9225" max="9225" width="12.125" style="101" customWidth="1"/>
    <col min="9226" max="9226" width="0.875" style="101" customWidth="1"/>
    <col min="9227" max="9227" width="12.125" style="101" customWidth="1"/>
    <col min="9228" max="9228" width="0.875" style="101" customWidth="1"/>
    <col min="9229" max="9229" width="11.375" style="101" bestFit="1" customWidth="1"/>
    <col min="9230" max="9230" width="0.875" style="101" customWidth="1"/>
    <col min="9231" max="9231" width="12.125" style="101" bestFit="1" customWidth="1"/>
    <col min="9232" max="9232" width="0.75" style="101" customWidth="1"/>
    <col min="9233" max="9233" width="13.875" style="101" bestFit="1" customWidth="1"/>
    <col min="9234" max="9234" width="0.875" style="101" customWidth="1"/>
    <col min="9235" max="9235" width="14.875" style="101" bestFit="1" customWidth="1"/>
    <col min="9236" max="9236" width="0.875" style="101" customWidth="1"/>
    <col min="9237" max="9237" width="12.75" style="101" customWidth="1"/>
    <col min="9238" max="9238" width="0.875" style="101" customWidth="1"/>
    <col min="9239" max="9239" width="12.125" style="101" bestFit="1" customWidth="1"/>
    <col min="9240" max="9240" width="1" style="101" customWidth="1"/>
    <col min="9241" max="9241" width="12.875" style="101" customWidth="1"/>
    <col min="9242" max="9474" width="9.125" style="101"/>
    <col min="9475" max="9475" width="7.75" style="101" customWidth="1"/>
    <col min="9476" max="9476" width="7.625" style="101" customWidth="1"/>
    <col min="9477" max="9477" width="29.125" style="101" customWidth="1"/>
    <col min="9478" max="9478" width="8.125" style="101" customWidth="1"/>
    <col min="9479" max="9479" width="11.875" style="101" customWidth="1"/>
    <col min="9480" max="9480" width="0.875" style="101" customWidth="1"/>
    <col min="9481" max="9481" width="12.125" style="101" customWidth="1"/>
    <col min="9482" max="9482" width="0.875" style="101" customWidth="1"/>
    <col min="9483" max="9483" width="12.125" style="101" customWidth="1"/>
    <col min="9484" max="9484" width="0.875" style="101" customWidth="1"/>
    <col min="9485" max="9485" width="11.375" style="101" bestFit="1" customWidth="1"/>
    <col min="9486" max="9486" width="0.875" style="101" customWidth="1"/>
    <col min="9487" max="9487" width="12.125" style="101" bestFit="1" customWidth="1"/>
    <col min="9488" max="9488" width="0.75" style="101" customWidth="1"/>
    <col min="9489" max="9489" width="13.875" style="101" bestFit="1" customWidth="1"/>
    <col min="9490" max="9490" width="0.875" style="101" customWidth="1"/>
    <col min="9491" max="9491" width="14.875" style="101" bestFit="1" customWidth="1"/>
    <col min="9492" max="9492" width="0.875" style="101" customWidth="1"/>
    <col min="9493" max="9493" width="12.75" style="101" customWidth="1"/>
    <col min="9494" max="9494" width="0.875" style="101" customWidth="1"/>
    <col min="9495" max="9495" width="12.125" style="101" bestFit="1" customWidth="1"/>
    <col min="9496" max="9496" width="1" style="101" customWidth="1"/>
    <col min="9497" max="9497" width="12.875" style="101" customWidth="1"/>
    <col min="9498" max="9730" width="9.125" style="101"/>
    <col min="9731" max="9731" width="7.75" style="101" customWidth="1"/>
    <col min="9732" max="9732" width="7.625" style="101" customWidth="1"/>
    <col min="9733" max="9733" width="29.125" style="101" customWidth="1"/>
    <col min="9734" max="9734" width="8.125" style="101" customWidth="1"/>
    <col min="9735" max="9735" width="11.875" style="101" customWidth="1"/>
    <col min="9736" max="9736" width="0.875" style="101" customWidth="1"/>
    <col min="9737" max="9737" width="12.125" style="101" customWidth="1"/>
    <col min="9738" max="9738" width="0.875" style="101" customWidth="1"/>
    <col min="9739" max="9739" width="12.125" style="101" customWidth="1"/>
    <col min="9740" max="9740" width="0.875" style="101" customWidth="1"/>
    <col min="9741" max="9741" width="11.375" style="101" bestFit="1" customWidth="1"/>
    <col min="9742" max="9742" width="0.875" style="101" customWidth="1"/>
    <col min="9743" max="9743" width="12.125" style="101" bestFit="1" customWidth="1"/>
    <col min="9744" max="9744" width="0.75" style="101" customWidth="1"/>
    <col min="9745" max="9745" width="13.875" style="101" bestFit="1" customWidth="1"/>
    <col min="9746" max="9746" width="0.875" style="101" customWidth="1"/>
    <col min="9747" max="9747" width="14.875" style="101" bestFit="1" customWidth="1"/>
    <col min="9748" max="9748" width="0.875" style="101" customWidth="1"/>
    <col min="9749" max="9749" width="12.75" style="101" customWidth="1"/>
    <col min="9750" max="9750" width="0.875" style="101" customWidth="1"/>
    <col min="9751" max="9751" width="12.125" style="101" bestFit="1" customWidth="1"/>
    <col min="9752" max="9752" width="1" style="101" customWidth="1"/>
    <col min="9753" max="9753" width="12.875" style="101" customWidth="1"/>
    <col min="9754" max="9986" width="9.125" style="101"/>
    <col min="9987" max="9987" width="7.75" style="101" customWidth="1"/>
    <col min="9988" max="9988" width="7.625" style="101" customWidth="1"/>
    <col min="9989" max="9989" width="29.125" style="101" customWidth="1"/>
    <col min="9990" max="9990" width="8.125" style="101" customWidth="1"/>
    <col min="9991" max="9991" width="11.875" style="101" customWidth="1"/>
    <col min="9992" max="9992" width="0.875" style="101" customWidth="1"/>
    <col min="9993" max="9993" width="12.125" style="101" customWidth="1"/>
    <col min="9994" max="9994" width="0.875" style="101" customWidth="1"/>
    <col min="9995" max="9995" width="12.125" style="101" customWidth="1"/>
    <col min="9996" max="9996" width="0.875" style="101" customWidth="1"/>
    <col min="9997" max="9997" width="11.375" style="101" bestFit="1" customWidth="1"/>
    <col min="9998" max="9998" width="0.875" style="101" customWidth="1"/>
    <col min="9999" max="9999" width="12.125" style="101" bestFit="1" customWidth="1"/>
    <col min="10000" max="10000" width="0.75" style="101" customWidth="1"/>
    <col min="10001" max="10001" width="13.875" style="101" bestFit="1" customWidth="1"/>
    <col min="10002" max="10002" width="0.875" style="101" customWidth="1"/>
    <col min="10003" max="10003" width="14.875" style="101" bestFit="1" customWidth="1"/>
    <col min="10004" max="10004" width="0.875" style="101" customWidth="1"/>
    <col min="10005" max="10005" width="12.75" style="101" customWidth="1"/>
    <col min="10006" max="10006" width="0.875" style="101" customWidth="1"/>
    <col min="10007" max="10007" width="12.125" style="101" bestFit="1" customWidth="1"/>
    <col min="10008" max="10008" width="1" style="101" customWidth="1"/>
    <col min="10009" max="10009" width="12.875" style="101" customWidth="1"/>
    <col min="10010" max="10242" width="9.125" style="101"/>
    <col min="10243" max="10243" width="7.75" style="101" customWidth="1"/>
    <col min="10244" max="10244" width="7.625" style="101" customWidth="1"/>
    <col min="10245" max="10245" width="29.125" style="101" customWidth="1"/>
    <col min="10246" max="10246" width="8.125" style="101" customWidth="1"/>
    <col min="10247" max="10247" width="11.875" style="101" customWidth="1"/>
    <col min="10248" max="10248" width="0.875" style="101" customWidth="1"/>
    <col min="10249" max="10249" width="12.125" style="101" customWidth="1"/>
    <col min="10250" max="10250" width="0.875" style="101" customWidth="1"/>
    <col min="10251" max="10251" width="12.125" style="101" customWidth="1"/>
    <col min="10252" max="10252" width="0.875" style="101" customWidth="1"/>
    <col min="10253" max="10253" width="11.375" style="101" bestFit="1" customWidth="1"/>
    <col min="10254" max="10254" width="0.875" style="101" customWidth="1"/>
    <col min="10255" max="10255" width="12.125" style="101" bestFit="1" customWidth="1"/>
    <col min="10256" max="10256" width="0.75" style="101" customWidth="1"/>
    <col min="10257" max="10257" width="13.875" style="101" bestFit="1" customWidth="1"/>
    <col min="10258" max="10258" width="0.875" style="101" customWidth="1"/>
    <col min="10259" max="10259" width="14.875" style="101" bestFit="1" customWidth="1"/>
    <col min="10260" max="10260" width="0.875" style="101" customWidth="1"/>
    <col min="10261" max="10261" width="12.75" style="101" customWidth="1"/>
    <col min="10262" max="10262" width="0.875" style="101" customWidth="1"/>
    <col min="10263" max="10263" width="12.125" style="101" bestFit="1" customWidth="1"/>
    <col min="10264" max="10264" width="1" style="101" customWidth="1"/>
    <col min="10265" max="10265" width="12.875" style="101" customWidth="1"/>
    <col min="10266" max="10498" width="9.125" style="101"/>
    <col min="10499" max="10499" width="7.75" style="101" customWidth="1"/>
    <col min="10500" max="10500" width="7.625" style="101" customWidth="1"/>
    <col min="10501" max="10501" width="29.125" style="101" customWidth="1"/>
    <col min="10502" max="10502" width="8.125" style="101" customWidth="1"/>
    <col min="10503" max="10503" width="11.875" style="101" customWidth="1"/>
    <col min="10504" max="10504" width="0.875" style="101" customWidth="1"/>
    <col min="10505" max="10505" width="12.125" style="101" customWidth="1"/>
    <col min="10506" max="10506" width="0.875" style="101" customWidth="1"/>
    <col min="10507" max="10507" width="12.125" style="101" customWidth="1"/>
    <col min="10508" max="10508" width="0.875" style="101" customWidth="1"/>
    <col min="10509" max="10509" width="11.375" style="101" bestFit="1" customWidth="1"/>
    <col min="10510" max="10510" width="0.875" style="101" customWidth="1"/>
    <col min="10511" max="10511" width="12.125" style="101" bestFit="1" customWidth="1"/>
    <col min="10512" max="10512" width="0.75" style="101" customWidth="1"/>
    <col min="10513" max="10513" width="13.875" style="101" bestFit="1" customWidth="1"/>
    <col min="10514" max="10514" width="0.875" style="101" customWidth="1"/>
    <col min="10515" max="10515" width="14.875" style="101" bestFit="1" customWidth="1"/>
    <col min="10516" max="10516" width="0.875" style="101" customWidth="1"/>
    <col min="10517" max="10517" width="12.75" style="101" customWidth="1"/>
    <col min="10518" max="10518" width="0.875" style="101" customWidth="1"/>
    <col min="10519" max="10519" width="12.125" style="101" bestFit="1" customWidth="1"/>
    <col min="10520" max="10520" width="1" style="101" customWidth="1"/>
    <col min="10521" max="10521" width="12.875" style="101" customWidth="1"/>
    <col min="10522" max="10754" width="9.125" style="101"/>
    <col min="10755" max="10755" width="7.75" style="101" customWidth="1"/>
    <col min="10756" max="10756" width="7.625" style="101" customWidth="1"/>
    <col min="10757" max="10757" width="29.125" style="101" customWidth="1"/>
    <col min="10758" max="10758" width="8.125" style="101" customWidth="1"/>
    <col min="10759" max="10759" width="11.875" style="101" customWidth="1"/>
    <col min="10760" max="10760" width="0.875" style="101" customWidth="1"/>
    <col min="10761" max="10761" width="12.125" style="101" customWidth="1"/>
    <col min="10762" max="10762" width="0.875" style="101" customWidth="1"/>
    <col min="10763" max="10763" width="12.125" style="101" customWidth="1"/>
    <col min="10764" max="10764" width="0.875" style="101" customWidth="1"/>
    <col min="10765" max="10765" width="11.375" style="101" bestFit="1" customWidth="1"/>
    <col min="10766" max="10766" width="0.875" style="101" customWidth="1"/>
    <col min="10767" max="10767" width="12.125" style="101" bestFit="1" customWidth="1"/>
    <col min="10768" max="10768" width="0.75" style="101" customWidth="1"/>
    <col min="10769" max="10769" width="13.875" style="101" bestFit="1" customWidth="1"/>
    <col min="10770" max="10770" width="0.875" style="101" customWidth="1"/>
    <col min="10771" max="10771" width="14.875" style="101" bestFit="1" customWidth="1"/>
    <col min="10772" max="10772" width="0.875" style="101" customWidth="1"/>
    <col min="10773" max="10773" width="12.75" style="101" customWidth="1"/>
    <col min="10774" max="10774" width="0.875" style="101" customWidth="1"/>
    <col min="10775" max="10775" width="12.125" style="101" bestFit="1" customWidth="1"/>
    <col min="10776" max="10776" width="1" style="101" customWidth="1"/>
    <col min="10777" max="10777" width="12.875" style="101" customWidth="1"/>
    <col min="10778" max="11010" width="9.125" style="101"/>
    <col min="11011" max="11011" width="7.75" style="101" customWidth="1"/>
    <col min="11012" max="11012" width="7.625" style="101" customWidth="1"/>
    <col min="11013" max="11013" width="29.125" style="101" customWidth="1"/>
    <col min="11014" max="11014" width="8.125" style="101" customWidth="1"/>
    <col min="11015" max="11015" width="11.875" style="101" customWidth="1"/>
    <col min="11016" max="11016" width="0.875" style="101" customWidth="1"/>
    <col min="11017" max="11017" width="12.125" style="101" customWidth="1"/>
    <col min="11018" max="11018" width="0.875" style="101" customWidth="1"/>
    <col min="11019" max="11019" width="12.125" style="101" customWidth="1"/>
    <col min="11020" max="11020" width="0.875" style="101" customWidth="1"/>
    <col min="11021" max="11021" width="11.375" style="101" bestFit="1" customWidth="1"/>
    <col min="11022" max="11022" width="0.875" style="101" customWidth="1"/>
    <col min="11023" max="11023" width="12.125" style="101" bestFit="1" customWidth="1"/>
    <col min="11024" max="11024" width="0.75" style="101" customWidth="1"/>
    <col min="11025" max="11025" width="13.875" style="101" bestFit="1" customWidth="1"/>
    <col min="11026" max="11026" width="0.875" style="101" customWidth="1"/>
    <col min="11027" max="11027" width="14.875" style="101" bestFit="1" customWidth="1"/>
    <col min="11028" max="11028" width="0.875" style="101" customWidth="1"/>
    <col min="11029" max="11029" width="12.75" style="101" customWidth="1"/>
    <col min="11030" max="11030" width="0.875" style="101" customWidth="1"/>
    <col min="11031" max="11031" width="12.125" style="101" bestFit="1" customWidth="1"/>
    <col min="11032" max="11032" width="1" style="101" customWidth="1"/>
    <col min="11033" max="11033" width="12.875" style="101" customWidth="1"/>
    <col min="11034" max="11266" width="9.125" style="101"/>
    <col min="11267" max="11267" width="7.75" style="101" customWidth="1"/>
    <col min="11268" max="11268" width="7.625" style="101" customWidth="1"/>
    <col min="11269" max="11269" width="29.125" style="101" customWidth="1"/>
    <col min="11270" max="11270" width="8.125" style="101" customWidth="1"/>
    <col min="11271" max="11271" width="11.875" style="101" customWidth="1"/>
    <col min="11272" max="11272" width="0.875" style="101" customWidth="1"/>
    <col min="11273" max="11273" width="12.125" style="101" customWidth="1"/>
    <col min="11274" max="11274" width="0.875" style="101" customWidth="1"/>
    <col min="11275" max="11275" width="12.125" style="101" customWidth="1"/>
    <col min="11276" max="11276" width="0.875" style="101" customWidth="1"/>
    <col min="11277" max="11277" width="11.375" style="101" bestFit="1" customWidth="1"/>
    <col min="11278" max="11278" width="0.875" style="101" customWidth="1"/>
    <col min="11279" max="11279" width="12.125" style="101" bestFit="1" customWidth="1"/>
    <col min="11280" max="11280" width="0.75" style="101" customWidth="1"/>
    <col min="11281" max="11281" width="13.875" style="101" bestFit="1" customWidth="1"/>
    <col min="11282" max="11282" width="0.875" style="101" customWidth="1"/>
    <col min="11283" max="11283" width="14.875" style="101" bestFit="1" customWidth="1"/>
    <col min="11284" max="11284" width="0.875" style="101" customWidth="1"/>
    <col min="11285" max="11285" width="12.75" style="101" customWidth="1"/>
    <col min="11286" max="11286" width="0.875" style="101" customWidth="1"/>
    <col min="11287" max="11287" width="12.125" style="101" bestFit="1" customWidth="1"/>
    <col min="11288" max="11288" width="1" style="101" customWidth="1"/>
    <col min="11289" max="11289" width="12.875" style="101" customWidth="1"/>
    <col min="11290" max="11522" width="9.125" style="101"/>
    <col min="11523" max="11523" width="7.75" style="101" customWidth="1"/>
    <col min="11524" max="11524" width="7.625" style="101" customWidth="1"/>
    <col min="11525" max="11525" width="29.125" style="101" customWidth="1"/>
    <col min="11526" max="11526" width="8.125" style="101" customWidth="1"/>
    <col min="11527" max="11527" width="11.875" style="101" customWidth="1"/>
    <col min="11528" max="11528" width="0.875" style="101" customWidth="1"/>
    <col min="11529" max="11529" width="12.125" style="101" customWidth="1"/>
    <col min="11530" max="11530" width="0.875" style="101" customWidth="1"/>
    <col min="11531" max="11531" width="12.125" style="101" customWidth="1"/>
    <col min="11532" max="11532" width="0.875" style="101" customWidth="1"/>
    <col min="11533" max="11533" width="11.375" style="101" bestFit="1" customWidth="1"/>
    <col min="11534" max="11534" width="0.875" style="101" customWidth="1"/>
    <col min="11535" max="11535" width="12.125" style="101" bestFit="1" customWidth="1"/>
    <col min="11536" max="11536" width="0.75" style="101" customWidth="1"/>
    <col min="11537" max="11537" width="13.875" style="101" bestFit="1" customWidth="1"/>
    <col min="11538" max="11538" width="0.875" style="101" customWidth="1"/>
    <col min="11539" max="11539" width="14.875" style="101" bestFit="1" customWidth="1"/>
    <col min="11540" max="11540" width="0.875" style="101" customWidth="1"/>
    <col min="11541" max="11541" width="12.75" style="101" customWidth="1"/>
    <col min="11542" max="11542" width="0.875" style="101" customWidth="1"/>
    <col min="11543" max="11543" width="12.125" style="101" bestFit="1" customWidth="1"/>
    <col min="11544" max="11544" width="1" style="101" customWidth="1"/>
    <col min="11545" max="11545" width="12.875" style="101" customWidth="1"/>
    <col min="11546" max="11778" width="9.125" style="101"/>
    <col min="11779" max="11779" width="7.75" style="101" customWidth="1"/>
    <col min="11780" max="11780" width="7.625" style="101" customWidth="1"/>
    <col min="11781" max="11781" width="29.125" style="101" customWidth="1"/>
    <col min="11782" max="11782" width="8.125" style="101" customWidth="1"/>
    <col min="11783" max="11783" width="11.875" style="101" customWidth="1"/>
    <col min="11784" max="11784" width="0.875" style="101" customWidth="1"/>
    <col min="11785" max="11785" width="12.125" style="101" customWidth="1"/>
    <col min="11786" max="11786" width="0.875" style="101" customWidth="1"/>
    <col min="11787" max="11787" width="12.125" style="101" customWidth="1"/>
    <col min="11788" max="11788" width="0.875" style="101" customWidth="1"/>
    <col min="11789" max="11789" width="11.375" style="101" bestFit="1" customWidth="1"/>
    <col min="11790" max="11790" width="0.875" style="101" customWidth="1"/>
    <col min="11791" max="11791" width="12.125" style="101" bestFit="1" customWidth="1"/>
    <col min="11792" max="11792" width="0.75" style="101" customWidth="1"/>
    <col min="11793" max="11793" width="13.875" style="101" bestFit="1" customWidth="1"/>
    <col min="11794" max="11794" width="0.875" style="101" customWidth="1"/>
    <col min="11795" max="11795" width="14.875" style="101" bestFit="1" customWidth="1"/>
    <col min="11796" max="11796" width="0.875" style="101" customWidth="1"/>
    <col min="11797" max="11797" width="12.75" style="101" customWidth="1"/>
    <col min="11798" max="11798" width="0.875" style="101" customWidth="1"/>
    <col min="11799" max="11799" width="12.125" style="101" bestFit="1" customWidth="1"/>
    <col min="11800" max="11800" width="1" style="101" customWidth="1"/>
    <col min="11801" max="11801" width="12.875" style="101" customWidth="1"/>
    <col min="11802" max="12034" width="9.125" style="101"/>
    <col min="12035" max="12035" width="7.75" style="101" customWidth="1"/>
    <col min="12036" max="12036" width="7.625" style="101" customWidth="1"/>
    <col min="12037" max="12037" width="29.125" style="101" customWidth="1"/>
    <col min="12038" max="12038" width="8.125" style="101" customWidth="1"/>
    <col min="12039" max="12039" width="11.875" style="101" customWidth="1"/>
    <col min="12040" max="12040" width="0.875" style="101" customWidth="1"/>
    <col min="12041" max="12041" width="12.125" style="101" customWidth="1"/>
    <col min="12042" max="12042" width="0.875" style="101" customWidth="1"/>
    <col min="12043" max="12043" width="12.125" style="101" customWidth="1"/>
    <col min="12044" max="12044" width="0.875" style="101" customWidth="1"/>
    <col min="12045" max="12045" width="11.375" style="101" bestFit="1" customWidth="1"/>
    <col min="12046" max="12046" width="0.875" style="101" customWidth="1"/>
    <col min="12047" max="12047" width="12.125" style="101" bestFit="1" customWidth="1"/>
    <col min="12048" max="12048" width="0.75" style="101" customWidth="1"/>
    <col min="12049" max="12049" width="13.875" style="101" bestFit="1" customWidth="1"/>
    <col min="12050" max="12050" width="0.875" style="101" customWidth="1"/>
    <col min="12051" max="12051" width="14.875" style="101" bestFit="1" customWidth="1"/>
    <col min="12052" max="12052" width="0.875" style="101" customWidth="1"/>
    <col min="12053" max="12053" width="12.75" style="101" customWidth="1"/>
    <col min="12054" max="12054" width="0.875" style="101" customWidth="1"/>
    <col min="12055" max="12055" width="12.125" style="101" bestFit="1" customWidth="1"/>
    <col min="12056" max="12056" width="1" style="101" customWidth="1"/>
    <col min="12057" max="12057" width="12.875" style="101" customWidth="1"/>
    <col min="12058" max="12290" width="9.125" style="101"/>
    <col min="12291" max="12291" width="7.75" style="101" customWidth="1"/>
    <col min="12292" max="12292" width="7.625" style="101" customWidth="1"/>
    <col min="12293" max="12293" width="29.125" style="101" customWidth="1"/>
    <col min="12294" max="12294" width="8.125" style="101" customWidth="1"/>
    <col min="12295" max="12295" width="11.875" style="101" customWidth="1"/>
    <col min="12296" max="12296" width="0.875" style="101" customWidth="1"/>
    <col min="12297" max="12297" width="12.125" style="101" customWidth="1"/>
    <col min="12298" max="12298" width="0.875" style="101" customWidth="1"/>
    <col min="12299" max="12299" width="12.125" style="101" customWidth="1"/>
    <col min="12300" max="12300" width="0.875" style="101" customWidth="1"/>
    <col min="12301" max="12301" width="11.375" style="101" bestFit="1" customWidth="1"/>
    <col min="12302" max="12302" width="0.875" style="101" customWidth="1"/>
    <col min="12303" max="12303" width="12.125" style="101" bestFit="1" customWidth="1"/>
    <col min="12304" max="12304" width="0.75" style="101" customWidth="1"/>
    <col min="12305" max="12305" width="13.875" style="101" bestFit="1" customWidth="1"/>
    <col min="12306" max="12306" width="0.875" style="101" customWidth="1"/>
    <col min="12307" max="12307" width="14.875" style="101" bestFit="1" customWidth="1"/>
    <col min="12308" max="12308" width="0.875" style="101" customWidth="1"/>
    <col min="12309" max="12309" width="12.75" style="101" customWidth="1"/>
    <col min="12310" max="12310" width="0.875" style="101" customWidth="1"/>
    <col min="12311" max="12311" width="12.125" style="101" bestFit="1" customWidth="1"/>
    <col min="12312" max="12312" width="1" style="101" customWidth="1"/>
    <col min="12313" max="12313" width="12.875" style="101" customWidth="1"/>
    <col min="12314" max="12546" width="9.125" style="101"/>
    <col min="12547" max="12547" width="7.75" style="101" customWidth="1"/>
    <col min="12548" max="12548" width="7.625" style="101" customWidth="1"/>
    <col min="12549" max="12549" width="29.125" style="101" customWidth="1"/>
    <col min="12550" max="12550" width="8.125" style="101" customWidth="1"/>
    <col min="12551" max="12551" width="11.875" style="101" customWidth="1"/>
    <col min="12552" max="12552" width="0.875" style="101" customWidth="1"/>
    <col min="12553" max="12553" width="12.125" style="101" customWidth="1"/>
    <col min="12554" max="12554" width="0.875" style="101" customWidth="1"/>
    <col min="12555" max="12555" width="12.125" style="101" customWidth="1"/>
    <col min="12556" max="12556" width="0.875" style="101" customWidth="1"/>
    <col min="12557" max="12557" width="11.375" style="101" bestFit="1" customWidth="1"/>
    <col min="12558" max="12558" width="0.875" style="101" customWidth="1"/>
    <col min="12559" max="12559" width="12.125" style="101" bestFit="1" customWidth="1"/>
    <col min="12560" max="12560" width="0.75" style="101" customWidth="1"/>
    <col min="12561" max="12561" width="13.875" style="101" bestFit="1" customWidth="1"/>
    <col min="12562" max="12562" width="0.875" style="101" customWidth="1"/>
    <col min="12563" max="12563" width="14.875" style="101" bestFit="1" customWidth="1"/>
    <col min="12564" max="12564" width="0.875" style="101" customWidth="1"/>
    <col min="12565" max="12565" width="12.75" style="101" customWidth="1"/>
    <col min="12566" max="12566" width="0.875" style="101" customWidth="1"/>
    <col min="12567" max="12567" width="12.125" style="101" bestFit="1" customWidth="1"/>
    <col min="12568" max="12568" width="1" style="101" customWidth="1"/>
    <col min="12569" max="12569" width="12.875" style="101" customWidth="1"/>
    <col min="12570" max="12802" width="9.125" style="101"/>
    <col min="12803" max="12803" width="7.75" style="101" customWidth="1"/>
    <col min="12804" max="12804" width="7.625" style="101" customWidth="1"/>
    <col min="12805" max="12805" width="29.125" style="101" customWidth="1"/>
    <col min="12806" max="12806" width="8.125" style="101" customWidth="1"/>
    <col min="12807" max="12807" width="11.875" style="101" customWidth="1"/>
    <col min="12808" max="12808" width="0.875" style="101" customWidth="1"/>
    <col min="12809" max="12809" width="12.125" style="101" customWidth="1"/>
    <col min="12810" max="12810" width="0.875" style="101" customWidth="1"/>
    <col min="12811" max="12811" width="12.125" style="101" customWidth="1"/>
    <col min="12812" max="12812" width="0.875" style="101" customWidth="1"/>
    <col min="12813" max="12813" width="11.375" style="101" bestFit="1" customWidth="1"/>
    <col min="12814" max="12814" width="0.875" style="101" customWidth="1"/>
    <col min="12815" max="12815" width="12.125" style="101" bestFit="1" customWidth="1"/>
    <col min="12816" max="12816" width="0.75" style="101" customWidth="1"/>
    <col min="12817" max="12817" width="13.875" style="101" bestFit="1" customWidth="1"/>
    <col min="12818" max="12818" width="0.875" style="101" customWidth="1"/>
    <col min="12819" max="12819" width="14.875" style="101" bestFit="1" customWidth="1"/>
    <col min="12820" max="12820" width="0.875" style="101" customWidth="1"/>
    <col min="12821" max="12821" width="12.75" style="101" customWidth="1"/>
    <col min="12822" max="12822" width="0.875" style="101" customWidth="1"/>
    <col min="12823" max="12823" width="12.125" style="101" bestFit="1" customWidth="1"/>
    <col min="12824" max="12824" width="1" style="101" customWidth="1"/>
    <col min="12825" max="12825" width="12.875" style="101" customWidth="1"/>
    <col min="12826" max="13058" width="9.125" style="101"/>
    <col min="13059" max="13059" width="7.75" style="101" customWidth="1"/>
    <col min="13060" max="13060" width="7.625" style="101" customWidth="1"/>
    <col min="13061" max="13061" width="29.125" style="101" customWidth="1"/>
    <col min="13062" max="13062" width="8.125" style="101" customWidth="1"/>
    <col min="13063" max="13063" width="11.875" style="101" customWidth="1"/>
    <col min="13064" max="13064" width="0.875" style="101" customWidth="1"/>
    <col min="13065" max="13065" width="12.125" style="101" customWidth="1"/>
    <col min="13066" max="13066" width="0.875" style="101" customWidth="1"/>
    <col min="13067" max="13067" width="12.125" style="101" customWidth="1"/>
    <col min="13068" max="13068" width="0.875" style="101" customWidth="1"/>
    <col min="13069" max="13069" width="11.375" style="101" bestFit="1" customWidth="1"/>
    <col min="13070" max="13070" width="0.875" style="101" customWidth="1"/>
    <col min="13071" max="13071" width="12.125" style="101" bestFit="1" customWidth="1"/>
    <col min="13072" max="13072" width="0.75" style="101" customWidth="1"/>
    <col min="13073" max="13073" width="13.875" style="101" bestFit="1" customWidth="1"/>
    <col min="13074" max="13074" width="0.875" style="101" customWidth="1"/>
    <col min="13075" max="13075" width="14.875" style="101" bestFit="1" customWidth="1"/>
    <col min="13076" max="13076" width="0.875" style="101" customWidth="1"/>
    <col min="13077" max="13077" width="12.75" style="101" customWidth="1"/>
    <col min="13078" max="13078" width="0.875" style="101" customWidth="1"/>
    <col min="13079" max="13079" width="12.125" style="101" bestFit="1" customWidth="1"/>
    <col min="13080" max="13080" width="1" style="101" customWidth="1"/>
    <col min="13081" max="13081" width="12.875" style="101" customWidth="1"/>
    <col min="13082" max="13314" width="9.125" style="101"/>
    <col min="13315" max="13315" width="7.75" style="101" customWidth="1"/>
    <col min="13316" max="13316" width="7.625" style="101" customWidth="1"/>
    <col min="13317" max="13317" width="29.125" style="101" customWidth="1"/>
    <col min="13318" max="13318" width="8.125" style="101" customWidth="1"/>
    <col min="13319" max="13319" width="11.875" style="101" customWidth="1"/>
    <col min="13320" max="13320" width="0.875" style="101" customWidth="1"/>
    <col min="13321" max="13321" width="12.125" style="101" customWidth="1"/>
    <col min="13322" max="13322" width="0.875" style="101" customWidth="1"/>
    <col min="13323" max="13323" width="12.125" style="101" customWidth="1"/>
    <col min="13324" max="13324" width="0.875" style="101" customWidth="1"/>
    <col min="13325" max="13325" width="11.375" style="101" bestFit="1" customWidth="1"/>
    <col min="13326" max="13326" width="0.875" style="101" customWidth="1"/>
    <col min="13327" max="13327" width="12.125" style="101" bestFit="1" customWidth="1"/>
    <col min="13328" max="13328" width="0.75" style="101" customWidth="1"/>
    <col min="13329" max="13329" width="13.875" style="101" bestFit="1" customWidth="1"/>
    <col min="13330" max="13330" width="0.875" style="101" customWidth="1"/>
    <col min="13331" max="13331" width="14.875" style="101" bestFit="1" customWidth="1"/>
    <col min="13332" max="13332" width="0.875" style="101" customWidth="1"/>
    <col min="13333" max="13333" width="12.75" style="101" customWidth="1"/>
    <col min="13334" max="13334" width="0.875" style="101" customWidth="1"/>
    <col min="13335" max="13335" width="12.125" style="101" bestFit="1" customWidth="1"/>
    <col min="13336" max="13336" width="1" style="101" customWidth="1"/>
    <col min="13337" max="13337" width="12.875" style="101" customWidth="1"/>
    <col min="13338" max="13570" width="9.125" style="101"/>
    <col min="13571" max="13571" width="7.75" style="101" customWidth="1"/>
    <col min="13572" max="13572" width="7.625" style="101" customWidth="1"/>
    <col min="13573" max="13573" width="29.125" style="101" customWidth="1"/>
    <col min="13574" max="13574" width="8.125" style="101" customWidth="1"/>
    <col min="13575" max="13575" width="11.875" style="101" customWidth="1"/>
    <col min="13576" max="13576" width="0.875" style="101" customWidth="1"/>
    <col min="13577" max="13577" width="12.125" style="101" customWidth="1"/>
    <col min="13578" max="13578" width="0.875" style="101" customWidth="1"/>
    <col min="13579" max="13579" width="12.125" style="101" customWidth="1"/>
    <col min="13580" max="13580" width="0.875" style="101" customWidth="1"/>
    <col min="13581" max="13581" width="11.375" style="101" bestFit="1" customWidth="1"/>
    <col min="13582" max="13582" width="0.875" style="101" customWidth="1"/>
    <col min="13583" max="13583" width="12.125" style="101" bestFit="1" customWidth="1"/>
    <col min="13584" max="13584" width="0.75" style="101" customWidth="1"/>
    <col min="13585" max="13585" width="13.875" style="101" bestFit="1" customWidth="1"/>
    <col min="13586" max="13586" width="0.875" style="101" customWidth="1"/>
    <col min="13587" max="13587" width="14.875" style="101" bestFit="1" customWidth="1"/>
    <col min="13588" max="13588" width="0.875" style="101" customWidth="1"/>
    <col min="13589" max="13589" width="12.75" style="101" customWidth="1"/>
    <col min="13590" max="13590" width="0.875" style="101" customWidth="1"/>
    <col min="13591" max="13591" width="12.125" style="101" bestFit="1" customWidth="1"/>
    <col min="13592" max="13592" width="1" style="101" customWidth="1"/>
    <col min="13593" max="13593" width="12.875" style="101" customWidth="1"/>
    <col min="13594" max="13826" width="9.125" style="101"/>
    <col min="13827" max="13827" width="7.75" style="101" customWidth="1"/>
    <col min="13828" max="13828" width="7.625" style="101" customWidth="1"/>
    <col min="13829" max="13829" width="29.125" style="101" customWidth="1"/>
    <col min="13830" max="13830" width="8.125" style="101" customWidth="1"/>
    <col min="13831" max="13831" width="11.875" style="101" customWidth="1"/>
    <col min="13832" max="13832" width="0.875" style="101" customWidth="1"/>
    <col min="13833" max="13833" width="12.125" style="101" customWidth="1"/>
    <col min="13834" max="13834" width="0.875" style="101" customWidth="1"/>
    <col min="13835" max="13835" width="12.125" style="101" customWidth="1"/>
    <col min="13836" max="13836" width="0.875" style="101" customWidth="1"/>
    <col min="13837" max="13837" width="11.375" style="101" bestFit="1" customWidth="1"/>
    <col min="13838" max="13838" width="0.875" style="101" customWidth="1"/>
    <col min="13839" max="13839" width="12.125" style="101" bestFit="1" customWidth="1"/>
    <col min="13840" max="13840" width="0.75" style="101" customWidth="1"/>
    <col min="13841" max="13841" width="13.875" style="101" bestFit="1" customWidth="1"/>
    <col min="13842" max="13842" width="0.875" style="101" customWidth="1"/>
    <col min="13843" max="13843" width="14.875" style="101" bestFit="1" customWidth="1"/>
    <col min="13844" max="13844" width="0.875" style="101" customWidth="1"/>
    <col min="13845" max="13845" width="12.75" style="101" customWidth="1"/>
    <col min="13846" max="13846" width="0.875" style="101" customWidth="1"/>
    <col min="13847" max="13847" width="12.125" style="101" bestFit="1" customWidth="1"/>
    <col min="13848" max="13848" width="1" style="101" customWidth="1"/>
    <col min="13849" max="13849" width="12.875" style="101" customWidth="1"/>
    <col min="13850" max="14082" width="9.125" style="101"/>
    <col min="14083" max="14083" width="7.75" style="101" customWidth="1"/>
    <col min="14084" max="14084" width="7.625" style="101" customWidth="1"/>
    <col min="14085" max="14085" width="29.125" style="101" customWidth="1"/>
    <col min="14086" max="14086" width="8.125" style="101" customWidth="1"/>
    <col min="14087" max="14087" width="11.875" style="101" customWidth="1"/>
    <col min="14088" max="14088" width="0.875" style="101" customWidth="1"/>
    <col min="14089" max="14089" width="12.125" style="101" customWidth="1"/>
    <col min="14090" max="14090" width="0.875" style="101" customWidth="1"/>
    <col min="14091" max="14091" width="12.125" style="101" customWidth="1"/>
    <col min="14092" max="14092" width="0.875" style="101" customWidth="1"/>
    <col min="14093" max="14093" width="11.375" style="101" bestFit="1" customWidth="1"/>
    <col min="14094" max="14094" width="0.875" style="101" customWidth="1"/>
    <col min="14095" max="14095" width="12.125" style="101" bestFit="1" customWidth="1"/>
    <col min="14096" max="14096" width="0.75" style="101" customWidth="1"/>
    <col min="14097" max="14097" width="13.875" style="101" bestFit="1" customWidth="1"/>
    <col min="14098" max="14098" width="0.875" style="101" customWidth="1"/>
    <col min="14099" max="14099" width="14.875" style="101" bestFit="1" customWidth="1"/>
    <col min="14100" max="14100" width="0.875" style="101" customWidth="1"/>
    <col min="14101" max="14101" width="12.75" style="101" customWidth="1"/>
    <col min="14102" max="14102" width="0.875" style="101" customWidth="1"/>
    <col min="14103" max="14103" width="12.125" style="101" bestFit="1" customWidth="1"/>
    <col min="14104" max="14104" width="1" style="101" customWidth="1"/>
    <col min="14105" max="14105" width="12.875" style="101" customWidth="1"/>
    <col min="14106" max="14338" width="9.125" style="101"/>
    <col min="14339" max="14339" width="7.75" style="101" customWidth="1"/>
    <col min="14340" max="14340" width="7.625" style="101" customWidth="1"/>
    <col min="14341" max="14341" width="29.125" style="101" customWidth="1"/>
    <col min="14342" max="14342" width="8.125" style="101" customWidth="1"/>
    <col min="14343" max="14343" width="11.875" style="101" customWidth="1"/>
    <col min="14344" max="14344" width="0.875" style="101" customWidth="1"/>
    <col min="14345" max="14345" width="12.125" style="101" customWidth="1"/>
    <col min="14346" max="14346" width="0.875" style="101" customWidth="1"/>
    <col min="14347" max="14347" width="12.125" style="101" customWidth="1"/>
    <col min="14348" max="14348" width="0.875" style="101" customWidth="1"/>
    <col min="14349" max="14349" width="11.375" style="101" bestFit="1" customWidth="1"/>
    <col min="14350" max="14350" width="0.875" style="101" customWidth="1"/>
    <col min="14351" max="14351" width="12.125" style="101" bestFit="1" customWidth="1"/>
    <col min="14352" max="14352" width="0.75" style="101" customWidth="1"/>
    <col min="14353" max="14353" width="13.875" style="101" bestFit="1" customWidth="1"/>
    <col min="14354" max="14354" width="0.875" style="101" customWidth="1"/>
    <col min="14355" max="14355" width="14.875" style="101" bestFit="1" customWidth="1"/>
    <col min="14356" max="14356" width="0.875" style="101" customWidth="1"/>
    <col min="14357" max="14357" width="12.75" style="101" customWidth="1"/>
    <col min="14358" max="14358" width="0.875" style="101" customWidth="1"/>
    <col min="14359" max="14359" width="12.125" style="101" bestFit="1" customWidth="1"/>
    <col min="14360" max="14360" width="1" style="101" customWidth="1"/>
    <col min="14361" max="14361" width="12.875" style="101" customWidth="1"/>
    <col min="14362" max="14594" width="9.125" style="101"/>
    <col min="14595" max="14595" width="7.75" style="101" customWidth="1"/>
    <col min="14596" max="14596" width="7.625" style="101" customWidth="1"/>
    <col min="14597" max="14597" width="29.125" style="101" customWidth="1"/>
    <col min="14598" max="14598" width="8.125" style="101" customWidth="1"/>
    <col min="14599" max="14599" width="11.875" style="101" customWidth="1"/>
    <col min="14600" max="14600" width="0.875" style="101" customWidth="1"/>
    <col min="14601" max="14601" width="12.125" style="101" customWidth="1"/>
    <col min="14602" max="14602" width="0.875" style="101" customWidth="1"/>
    <col min="14603" max="14603" width="12.125" style="101" customWidth="1"/>
    <col min="14604" max="14604" width="0.875" style="101" customWidth="1"/>
    <col min="14605" max="14605" width="11.375" style="101" bestFit="1" customWidth="1"/>
    <col min="14606" max="14606" width="0.875" style="101" customWidth="1"/>
    <col min="14607" max="14607" width="12.125" style="101" bestFit="1" customWidth="1"/>
    <col min="14608" max="14608" width="0.75" style="101" customWidth="1"/>
    <col min="14609" max="14609" width="13.875" style="101" bestFit="1" customWidth="1"/>
    <col min="14610" max="14610" width="0.875" style="101" customWidth="1"/>
    <col min="14611" max="14611" width="14.875" style="101" bestFit="1" customWidth="1"/>
    <col min="14612" max="14612" width="0.875" style="101" customWidth="1"/>
    <col min="14613" max="14613" width="12.75" style="101" customWidth="1"/>
    <col min="14614" max="14614" width="0.875" style="101" customWidth="1"/>
    <col min="14615" max="14615" width="12.125" style="101" bestFit="1" customWidth="1"/>
    <col min="14616" max="14616" width="1" style="101" customWidth="1"/>
    <col min="14617" max="14617" width="12.875" style="101" customWidth="1"/>
    <col min="14618" max="14850" width="9.125" style="101"/>
    <col min="14851" max="14851" width="7.75" style="101" customWidth="1"/>
    <col min="14852" max="14852" width="7.625" style="101" customWidth="1"/>
    <col min="14853" max="14853" width="29.125" style="101" customWidth="1"/>
    <col min="14854" max="14854" width="8.125" style="101" customWidth="1"/>
    <col min="14855" max="14855" width="11.875" style="101" customWidth="1"/>
    <col min="14856" max="14856" width="0.875" style="101" customWidth="1"/>
    <col min="14857" max="14857" width="12.125" style="101" customWidth="1"/>
    <col min="14858" max="14858" width="0.875" style="101" customWidth="1"/>
    <col min="14859" max="14859" width="12.125" style="101" customWidth="1"/>
    <col min="14860" max="14860" width="0.875" style="101" customWidth="1"/>
    <col min="14861" max="14861" width="11.375" style="101" bestFit="1" customWidth="1"/>
    <col min="14862" max="14862" width="0.875" style="101" customWidth="1"/>
    <col min="14863" max="14863" width="12.125" style="101" bestFit="1" customWidth="1"/>
    <col min="14864" max="14864" width="0.75" style="101" customWidth="1"/>
    <col min="14865" max="14865" width="13.875" style="101" bestFit="1" customWidth="1"/>
    <col min="14866" max="14866" width="0.875" style="101" customWidth="1"/>
    <col min="14867" max="14867" width="14.875" style="101" bestFit="1" customWidth="1"/>
    <col min="14868" max="14868" width="0.875" style="101" customWidth="1"/>
    <col min="14869" max="14869" width="12.75" style="101" customWidth="1"/>
    <col min="14870" max="14870" width="0.875" style="101" customWidth="1"/>
    <col min="14871" max="14871" width="12.125" style="101" bestFit="1" customWidth="1"/>
    <col min="14872" max="14872" width="1" style="101" customWidth="1"/>
    <col min="14873" max="14873" width="12.875" style="101" customWidth="1"/>
    <col min="14874" max="15106" width="9.125" style="101"/>
    <col min="15107" max="15107" width="7.75" style="101" customWidth="1"/>
    <col min="15108" max="15108" width="7.625" style="101" customWidth="1"/>
    <col min="15109" max="15109" width="29.125" style="101" customWidth="1"/>
    <col min="15110" max="15110" width="8.125" style="101" customWidth="1"/>
    <col min="15111" max="15111" width="11.875" style="101" customWidth="1"/>
    <col min="15112" max="15112" width="0.875" style="101" customWidth="1"/>
    <col min="15113" max="15113" width="12.125" style="101" customWidth="1"/>
    <col min="15114" max="15114" width="0.875" style="101" customWidth="1"/>
    <col min="15115" max="15115" width="12.125" style="101" customWidth="1"/>
    <col min="15116" max="15116" width="0.875" style="101" customWidth="1"/>
    <col min="15117" max="15117" width="11.375" style="101" bestFit="1" customWidth="1"/>
    <col min="15118" max="15118" width="0.875" style="101" customWidth="1"/>
    <col min="15119" max="15119" width="12.125" style="101" bestFit="1" customWidth="1"/>
    <col min="15120" max="15120" width="0.75" style="101" customWidth="1"/>
    <col min="15121" max="15121" width="13.875" style="101" bestFit="1" customWidth="1"/>
    <col min="15122" max="15122" width="0.875" style="101" customWidth="1"/>
    <col min="15123" max="15123" width="14.875" style="101" bestFit="1" customWidth="1"/>
    <col min="15124" max="15124" width="0.875" style="101" customWidth="1"/>
    <col min="15125" max="15125" width="12.75" style="101" customWidth="1"/>
    <col min="15126" max="15126" width="0.875" style="101" customWidth="1"/>
    <col min="15127" max="15127" width="12.125" style="101" bestFit="1" customWidth="1"/>
    <col min="15128" max="15128" width="1" style="101" customWidth="1"/>
    <col min="15129" max="15129" width="12.875" style="101" customWidth="1"/>
    <col min="15130" max="15362" width="9.125" style="101"/>
    <col min="15363" max="15363" width="7.75" style="101" customWidth="1"/>
    <col min="15364" max="15364" width="7.625" style="101" customWidth="1"/>
    <col min="15365" max="15365" width="29.125" style="101" customWidth="1"/>
    <col min="15366" max="15366" width="8.125" style="101" customWidth="1"/>
    <col min="15367" max="15367" width="11.875" style="101" customWidth="1"/>
    <col min="15368" max="15368" width="0.875" style="101" customWidth="1"/>
    <col min="15369" max="15369" width="12.125" style="101" customWidth="1"/>
    <col min="15370" max="15370" width="0.875" style="101" customWidth="1"/>
    <col min="15371" max="15371" width="12.125" style="101" customWidth="1"/>
    <col min="15372" max="15372" width="0.875" style="101" customWidth="1"/>
    <col min="15373" max="15373" width="11.375" style="101" bestFit="1" customWidth="1"/>
    <col min="15374" max="15374" width="0.875" style="101" customWidth="1"/>
    <col min="15375" max="15375" width="12.125" style="101" bestFit="1" customWidth="1"/>
    <col min="15376" max="15376" width="0.75" style="101" customWidth="1"/>
    <col min="15377" max="15377" width="13.875" style="101" bestFit="1" customWidth="1"/>
    <col min="15378" max="15378" width="0.875" style="101" customWidth="1"/>
    <col min="15379" max="15379" width="14.875" style="101" bestFit="1" customWidth="1"/>
    <col min="15380" max="15380" width="0.875" style="101" customWidth="1"/>
    <col min="15381" max="15381" width="12.75" style="101" customWidth="1"/>
    <col min="15382" max="15382" width="0.875" style="101" customWidth="1"/>
    <col min="15383" max="15383" width="12.125" style="101" bestFit="1" customWidth="1"/>
    <col min="15384" max="15384" width="1" style="101" customWidth="1"/>
    <col min="15385" max="15385" width="12.875" style="101" customWidth="1"/>
    <col min="15386" max="15618" width="9.125" style="101"/>
    <col min="15619" max="15619" width="7.75" style="101" customWidth="1"/>
    <col min="15620" max="15620" width="7.625" style="101" customWidth="1"/>
    <col min="15621" max="15621" width="29.125" style="101" customWidth="1"/>
    <col min="15622" max="15622" width="8.125" style="101" customWidth="1"/>
    <col min="15623" max="15623" width="11.875" style="101" customWidth="1"/>
    <col min="15624" max="15624" width="0.875" style="101" customWidth="1"/>
    <col min="15625" max="15625" width="12.125" style="101" customWidth="1"/>
    <col min="15626" max="15626" width="0.875" style="101" customWidth="1"/>
    <col min="15627" max="15627" width="12.125" style="101" customWidth="1"/>
    <col min="15628" max="15628" width="0.875" style="101" customWidth="1"/>
    <col min="15629" max="15629" width="11.375" style="101" bestFit="1" customWidth="1"/>
    <col min="15630" max="15630" width="0.875" style="101" customWidth="1"/>
    <col min="15631" max="15631" width="12.125" style="101" bestFit="1" customWidth="1"/>
    <col min="15632" max="15632" width="0.75" style="101" customWidth="1"/>
    <col min="15633" max="15633" width="13.875" style="101" bestFit="1" customWidth="1"/>
    <col min="15634" max="15634" width="0.875" style="101" customWidth="1"/>
    <col min="15635" max="15635" width="14.875" style="101" bestFit="1" customWidth="1"/>
    <col min="15636" max="15636" width="0.875" style="101" customWidth="1"/>
    <col min="15637" max="15637" width="12.75" style="101" customWidth="1"/>
    <col min="15638" max="15638" width="0.875" style="101" customWidth="1"/>
    <col min="15639" max="15639" width="12.125" style="101" bestFit="1" customWidth="1"/>
    <col min="15640" max="15640" width="1" style="101" customWidth="1"/>
    <col min="15641" max="15641" width="12.875" style="101" customWidth="1"/>
    <col min="15642" max="15874" width="9.125" style="101"/>
    <col min="15875" max="15875" width="7.75" style="101" customWidth="1"/>
    <col min="15876" max="15876" width="7.625" style="101" customWidth="1"/>
    <col min="15877" max="15877" width="29.125" style="101" customWidth="1"/>
    <col min="15878" max="15878" width="8.125" style="101" customWidth="1"/>
    <col min="15879" max="15879" width="11.875" style="101" customWidth="1"/>
    <col min="15880" max="15880" width="0.875" style="101" customWidth="1"/>
    <col min="15881" max="15881" width="12.125" style="101" customWidth="1"/>
    <col min="15882" max="15882" width="0.875" style="101" customWidth="1"/>
    <col min="15883" max="15883" width="12.125" style="101" customWidth="1"/>
    <col min="15884" max="15884" width="0.875" style="101" customWidth="1"/>
    <col min="15885" max="15885" width="11.375" style="101" bestFit="1" customWidth="1"/>
    <col min="15886" max="15886" width="0.875" style="101" customWidth="1"/>
    <col min="15887" max="15887" width="12.125" style="101" bestFit="1" customWidth="1"/>
    <col min="15888" max="15888" width="0.75" style="101" customWidth="1"/>
    <col min="15889" max="15889" width="13.875" style="101" bestFit="1" customWidth="1"/>
    <col min="15890" max="15890" width="0.875" style="101" customWidth="1"/>
    <col min="15891" max="15891" width="14.875" style="101" bestFit="1" customWidth="1"/>
    <col min="15892" max="15892" width="0.875" style="101" customWidth="1"/>
    <col min="15893" max="15893" width="12.75" style="101" customWidth="1"/>
    <col min="15894" max="15894" width="0.875" style="101" customWidth="1"/>
    <col min="15895" max="15895" width="12.125" style="101" bestFit="1" customWidth="1"/>
    <col min="15896" max="15896" width="1" style="101" customWidth="1"/>
    <col min="15897" max="15897" width="12.875" style="101" customWidth="1"/>
    <col min="15898" max="16130" width="9.125" style="101"/>
    <col min="16131" max="16131" width="7.75" style="101" customWidth="1"/>
    <col min="16132" max="16132" width="7.625" style="101" customWidth="1"/>
    <col min="16133" max="16133" width="29.125" style="101" customWidth="1"/>
    <col min="16134" max="16134" width="8.125" style="101" customWidth="1"/>
    <col min="16135" max="16135" width="11.875" style="101" customWidth="1"/>
    <col min="16136" max="16136" width="0.875" style="101" customWidth="1"/>
    <col min="16137" max="16137" width="12.125" style="101" customWidth="1"/>
    <col min="16138" max="16138" width="0.875" style="101" customWidth="1"/>
    <col min="16139" max="16139" width="12.125" style="101" customWidth="1"/>
    <col min="16140" max="16140" width="0.875" style="101" customWidth="1"/>
    <col min="16141" max="16141" width="11.375" style="101" bestFit="1" customWidth="1"/>
    <col min="16142" max="16142" width="0.875" style="101" customWidth="1"/>
    <col min="16143" max="16143" width="12.125" style="101" bestFit="1" customWidth="1"/>
    <col min="16144" max="16144" width="0.75" style="101" customWidth="1"/>
    <col min="16145" max="16145" width="13.875" style="101" bestFit="1" customWidth="1"/>
    <col min="16146" max="16146" width="0.875" style="101" customWidth="1"/>
    <col min="16147" max="16147" width="14.875" style="101" bestFit="1" customWidth="1"/>
    <col min="16148" max="16148" width="0.875" style="101" customWidth="1"/>
    <col min="16149" max="16149" width="12.75" style="101" customWidth="1"/>
    <col min="16150" max="16150" width="0.875" style="101" customWidth="1"/>
    <col min="16151" max="16151" width="12.125" style="101" bestFit="1" customWidth="1"/>
    <col min="16152" max="16152" width="1" style="101" customWidth="1"/>
    <col min="16153" max="16153" width="12.875" style="101" customWidth="1"/>
    <col min="16154" max="16384" width="9.125" style="101"/>
  </cols>
  <sheetData>
    <row r="1" spans="1:25" ht="28.5" customHeight="1">
      <c r="A1" s="171" t="s">
        <v>178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</row>
    <row r="2" spans="1:25" ht="28.5" customHeight="1">
      <c r="A2" s="172" t="s">
        <v>65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</row>
    <row r="3" spans="1:25" ht="28.5" customHeight="1">
      <c r="A3" s="171" t="s">
        <v>200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</row>
    <row r="4" spans="1:25" ht="28.5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</row>
    <row r="5" spans="1:25" ht="28.5" customHeight="1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3" t="s">
        <v>80</v>
      </c>
    </row>
    <row r="6" spans="1:25" ht="28.5" customHeight="1">
      <c r="A6" s="100"/>
      <c r="B6" s="100"/>
      <c r="C6" s="100"/>
      <c r="D6" s="100"/>
      <c r="E6" s="100"/>
      <c r="F6" s="100"/>
      <c r="G6" s="170" t="s">
        <v>78</v>
      </c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</row>
    <row r="7" spans="1:25" ht="28.5" customHeight="1">
      <c r="A7" s="100"/>
      <c r="B7" s="100"/>
      <c r="C7" s="100"/>
      <c r="D7" s="100"/>
      <c r="E7" s="100"/>
      <c r="F7" s="85"/>
      <c r="G7" s="169" t="s">
        <v>66</v>
      </c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05"/>
      <c r="U7" s="106" t="s">
        <v>72</v>
      </c>
      <c r="V7" s="105"/>
      <c r="W7" s="104" t="s">
        <v>71</v>
      </c>
    </row>
    <row r="8" spans="1:25" ht="28.5" customHeight="1">
      <c r="A8" s="100"/>
      <c r="B8" s="100"/>
      <c r="C8" s="100"/>
      <c r="D8" s="100"/>
      <c r="E8" s="100"/>
      <c r="F8" s="85"/>
      <c r="G8" s="104" t="s">
        <v>67</v>
      </c>
      <c r="H8" s="104"/>
      <c r="I8" s="104" t="s">
        <v>212</v>
      </c>
      <c r="J8" s="104"/>
      <c r="K8" s="104" t="s">
        <v>150</v>
      </c>
      <c r="L8" s="104"/>
      <c r="M8" s="169" t="s">
        <v>28</v>
      </c>
      <c r="N8" s="169"/>
      <c r="O8" s="169"/>
      <c r="P8" s="104"/>
      <c r="Q8" s="104" t="s">
        <v>47</v>
      </c>
      <c r="R8" s="107"/>
      <c r="S8" s="104" t="s">
        <v>71</v>
      </c>
      <c r="U8" s="108" t="s">
        <v>73</v>
      </c>
      <c r="W8" s="109" t="s">
        <v>70</v>
      </c>
    </row>
    <row r="9" spans="1:25" ht="28.5" customHeight="1">
      <c r="A9" s="102"/>
      <c r="B9" s="102"/>
      <c r="C9" s="102"/>
      <c r="D9" s="102"/>
      <c r="E9" s="102"/>
      <c r="F9" s="85"/>
      <c r="G9" s="100" t="s">
        <v>68</v>
      </c>
      <c r="H9" s="100"/>
      <c r="I9" s="100" t="s">
        <v>213</v>
      </c>
      <c r="J9" s="100"/>
      <c r="K9" s="100" t="s">
        <v>153</v>
      </c>
      <c r="L9" s="100"/>
      <c r="M9" s="106" t="s">
        <v>89</v>
      </c>
      <c r="N9" s="104"/>
      <c r="O9" s="106" t="s">
        <v>88</v>
      </c>
      <c r="P9" s="102"/>
      <c r="Q9" s="100" t="s">
        <v>48</v>
      </c>
      <c r="S9" s="109" t="s">
        <v>70</v>
      </c>
      <c r="U9" s="108" t="s">
        <v>74</v>
      </c>
    </row>
    <row r="10" spans="1:25" ht="28.5" customHeight="1">
      <c r="A10" s="102"/>
      <c r="B10" s="102"/>
      <c r="C10" s="102"/>
      <c r="D10" s="102"/>
      <c r="E10" s="102"/>
      <c r="F10" s="85"/>
      <c r="H10" s="100"/>
      <c r="I10" s="100"/>
      <c r="J10" s="100"/>
      <c r="K10" s="100" t="s">
        <v>154</v>
      </c>
      <c r="L10" s="100"/>
      <c r="M10" s="100" t="s">
        <v>90</v>
      </c>
      <c r="N10" s="100"/>
      <c r="O10" s="100"/>
      <c r="P10" s="102"/>
      <c r="Q10" s="100" t="s">
        <v>49</v>
      </c>
      <c r="S10" s="109" t="s">
        <v>69</v>
      </c>
    </row>
    <row r="11" spans="1:25" ht="28.5" customHeight="1">
      <c r="A11" s="102"/>
      <c r="B11" s="102"/>
      <c r="C11" s="102"/>
      <c r="D11" s="102"/>
      <c r="E11" s="102"/>
      <c r="F11" s="85"/>
      <c r="G11" s="102"/>
      <c r="H11" s="100"/>
      <c r="I11" s="100"/>
      <c r="J11" s="100"/>
      <c r="K11" s="100" t="s">
        <v>83</v>
      </c>
      <c r="L11" s="100"/>
      <c r="M11" s="100" t="s">
        <v>91</v>
      </c>
      <c r="N11" s="100"/>
      <c r="O11" s="100"/>
      <c r="P11" s="102"/>
      <c r="Q11" s="100" t="s">
        <v>50</v>
      </c>
    </row>
    <row r="12" spans="1:25" ht="28.5" customHeight="1">
      <c r="A12" s="102"/>
      <c r="B12" s="102"/>
      <c r="C12" s="102"/>
      <c r="D12" s="102"/>
      <c r="E12" s="100" t="s">
        <v>0</v>
      </c>
      <c r="F12" s="85"/>
      <c r="G12" s="110"/>
      <c r="H12" s="111"/>
      <c r="I12" s="111"/>
      <c r="J12" s="111"/>
      <c r="K12" s="111" t="s">
        <v>84</v>
      </c>
      <c r="L12" s="111"/>
      <c r="M12" s="111"/>
      <c r="N12" s="111"/>
      <c r="O12" s="111"/>
      <c r="P12" s="110"/>
      <c r="Q12" s="112"/>
      <c r="R12" s="113"/>
      <c r="S12" s="114"/>
      <c r="T12" s="113"/>
      <c r="U12" s="113"/>
      <c r="V12" s="113"/>
      <c r="W12" s="112"/>
      <c r="Y12" s="108"/>
    </row>
    <row r="13" spans="1:25" ht="28.5" customHeight="1">
      <c r="A13" s="115" t="s">
        <v>201</v>
      </c>
      <c r="B13" s="116"/>
      <c r="E13" s="117"/>
      <c r="G13" s="118">
        <v>340000000</v>
      </c>
      <c r="H13" s="119"/>
      <c r="I13" s="118">
        <v>0</v>
      </c>
      <c r="J13" s="119"/>
      <c r="K13" s="118">
        <v>-2571504.46</v>
      </c>
      <c r="L13" s="119"/>
      <c r="M13" s="118">
        <v>18800000</v>
      </c>
      <c r="N13" s="119"/>
      <c r="O13" s="118">
        <v>37736895.940000325</v>
      </c>
      <c r="P13" s="119"/>
      <c r="Q13" s="118">
        <v>375805.6</v>
      </c>
      <c r="R13" s="119"/>
      <c r="S13" s="119">
        <f>SUM(G13:R13)</f>
        <v>394341197.0800004</v>
      </c>
      <c r="T13" s="119"/>
      <c r="U13" s="118">
        <v>297.77000000000004</v>
      </c>
      <c r="V13" s="119"/>
      <c r="W13" s="119">
        <f>SUM(S13:V13)</f>
        <v>394341494.85000038</v>
      </c>
    </row>
    <row r="14" spans="1:25" ht="28.5" customHeight="1">
      <c r="A14" s="116" t="s">
        <v>171</v>
      </c>
      <c r="B14" s="120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19"/>
      <c r="T14" s="121"/>
      <c r="U14" s="121"/>
      <c r="V14" s="121"/>
      <c r="W14" s="119"/>
    </row>
    <row r="15" spans="1:25" ht="28.5" customHeight="1">
      <c r="A15" s="116" t="s">
        <v>192</v>
      </c>
      <c r="B15" s="120"/>
      <c r="E15" s="117" t="s">
        <v>85</v>
      </c>
      <c r="G15" s="121">
        <v>0</v>
      </c>
      <c r="H15" s="121"/>
      <c r="I15" s="121">
        <v>0</v>
      </c>
      <c r="J15" s="121"/>
      <c r="K15" s="121">
        <v>0</v>
      </c>
      <c r="L15" s="121"/>
      <c r="M15" s="121">
        <v>5070000</v>
      </c>
      <c r="N15" s="121"/>
      <c r="O15" s="121">
        <f>-M15</f>
        <v>-5070000</v>
      </c>
      <c r="P15" s="121"/>
      <c r="Q15" s="121">
        <v>0</v>
      </c>
      <c r="R15" s="121"/>
      <c r="S15" s="119">
        <f>SUM(G15:R15)</f>
        <v>0</v>
      </c>
      <c r="T15" s="121"/>
      <c r="U15" s="121">
        <v>0</v>
      </c>
      <c r="V15" s="121"/>
      <c r="W15" s="119">
        <f>SUM(S15:V15)</f>
        <v>0</v>
      </c>
    </row>
    <row r="16" spans="1:25" ht="28.5" customHeight="1">
      <c r="A16" s="116" t="s">
        <v>142</v>
      </c>
      <c r="B16" s="120"/>
      <c r="E16" s="117" t="s">
        <v>195</v>
      </c>
      <c r="G16" s="121">
        <v>0</v>
      </c>
      <c r="H16" s="121"/>
      <c r="I16" s="121">
        <v>0</v>
      </c>
      <c r="J16" s="121"/>
      <c r="K16" s="121">
        <v>0</v>
      </c>
      <c r="L16" s="121"/>
      <c r="M16" s="121">
        <v>0</v>
      </c>
      <c r="N16" s="121"/>
      <c r="O16" s="121">
        <v>-45000000</v>
      </c>
      <c r="P16" s="121"/>
      <c r="Q16" s="121">
        <v>0</v>
      </c>
      <c r="R16" s="121"/>
      <c r="S16" s="119">
        <f t="shared" ref="S16:S17" si="0">SUM(G16:R16)</f>
        <v>-45000000</v>
      </c>
      <c r="T16" s="121"/>
      <c r="U16" s="121">
        <v>-133.34</v>
      </c>
      <c r="V16" s="121"/>
      <c r="W16" s="119">
        <f>SUM(S16:V16)</f>
        <v>-45000133.340000004</v>
      </c>
    </row>
    <row r="17" spans="1:23" ht="28.5" customHeight="1">
      <c r="A17" s="116" t="s">
        <v>172</v>
      </c>
      <c r="B17" s="120"/>
      <c r="G17" s="121">
        <v>0</v>
      </c>
      <c r="H17" s="121"/>
      <c r="I17" s="121">
        <v>0</v>
      </c>
      <c r="J17" s="121"/>
      <c r="K17" s="121">
        <v>0</v>
      </c>
      <c r="L17" s="121"/>
      <c r="M17" s="121">
        <v>0</v>
      </c>
      <c r="N17" s="121"/>
      <c r="O17" s="121">
        <f>PL!K42</f>
        <v>62207731.658147812</v>
      </c>
      <c r="P17" s="121"/>
      <c r="Q17" s="121">
        <v>0</v>
      </c>
      <c r="R17" s="121"/>
      <c r="S17" s="119">
        <f t="shared" si="0"/>
        <v>62207731.658147812</v>
      </c>
      <c r="T17" s="121"/>
      <c r="U17" s="121">
        <f>PL!K43</f>
        <v>212.26</v>
      </c>
      <c r="V17" s="121"/>
      <c r="W17" s="119">
        <f>SUM(S17:V17)</f>
        <v>62207943.91814781</v>
      </c>
    </row>
    <row r="18" spans="1:23" ht="28.5" customHeight="1">
      <c r="A18" s="115" t="s">
        <v>177</v>
      </c>
      <c r="B18" s="120"/>
      <c r="G18" s="118">
        <f>SUM(G13:G17)</f>
        <v>340000000</v>
      </c>
      <c r="H18" s="119"/>
      <c r="I18" s="118">
        <f>SUM(I13:I17)</f>
        <v>0</v>
      </c>
      <c r="J18" s="119"/>
      <c r="K18" s="118">
        <f>SUM(K13:K17)</f>
        <v>-2571504.46</v>
      </c>
      <c r="L18" s="119"/>
      <c r="M18" s="118">
        <f>SUM(M13:M17)</f>
        <v>23870000</v>
      </c>
      <c r="N18" s="119"/>
      <c r="O18" s="118">
        <f>SUM(O13:O17)</f>
        <v>49874627.598148137</v>
      </c>
      <c r="P18" s="119"/>
      <c r="Q18" s="118">
        <f>SUM(Q13:Q17)</f>
        <v>375805.6</v>
      </c>
      <c r="R18" s="119"/>
      <c r="S18" s="118">
        <f>SUM(S13:S17)</f>
        <v>411548928.73814821</v>
      </c>
      <c r="T18" s="119"/>
      <c r="U18" s="118">
        <f>SUM(U13:U17)</f>
        <v>376.69000000000005</v>
      </c>
      <c r="V18" s="119"/>
      <c r="W18" s="118">
        <f>SUM(W13:W17)</f>
        <v>411549305.42814815</v>
      </c>
    </row>
    <row r="19" spans="1:23" ht="28.5" customHeight="1">
      <c r="A19" s="116" t="s">
        <v>171</v>
      </c>
      <c r="B19" s="120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19"/>
      <c r="T19" s="121"/>
      <c r="U19" s="121"/>
      <c r="V19" s="121"/>
      <c r="W19" s="119"/>
    </row>
    <row r="20" spans="1:23" ht="28.5" customHeight="1">
      <c r="A20" s="122" t="s">
        <v>205</v>
      </c>
      <c r="B20" s="120"/>
      <c r="E20" s="117" t="s">
        <v>136</v>
      </c>
      <c r="G20" s="121">
        <v>140000000</v>
      </c>
      <c r="H20" s="121"/>
      <c r="I20" s="121">
        <v>283305463.74000001</v>
      </c>
      <c r="J20" s="121"/>
      <c r="K20" s="121">
        <v>0</v>
      </c>
      <c r="L20" s="121"/>
      <c r="M20" s="121">
        <v>0</v>
      </c>
      <c r="N20" s="121"/>
      <c r="O20" s="121">
        <v>0</v>
      </c>
      <c r="P20" s="121"/>
      <c r="Q20" s="121">
        <v>0</v>
      </c>
      <c r="R20" s="121"/>
      <c r="S20" s="119">
        <f>SUM(G20:R20)</f>
        <v>423305463.74000001</v>
      </c>
      <c r="T20" s="121"/>
      <c r="U20" s="121">
        <v>200</v>
      </c>
      <c r="V20" s="121"/>
      <c r="W20" s="119">
        <f>SUM(S20:V20)</f>
        <v>423305663.74000001</v>
      </c>
    </row>
    <row r="21" spans="1:23" ht="28.5" customHeight="1">
      <c r="A21" s="116" t="s">
        <v>192</v>
      </c>
      <c r="B21" s="120"/>
      <c r="E21" s="117" t="s">
        <v>85</v>
      </c>
      <c r="G21" s="121">
        <v>0</v>
      </c>
      <c r="H21" s="121"/>
      <c r="I21" s="121">
        <v>0</v>
      </c>
      <c r="J21" s="121"/>
      <c r="K21" s="121">
        <v>0</v>
      </c>
      <c r="L21" s="121"/>
      <c r="M21" s="121">
        <v>2879976</v>
      </c>
      <c r="N21" s="121"/>
      <c r="O21" s="121">
        <v>-2879976</v>
      </c>
      <c r="P21" s="121"/>
      <c r="Q21" s="121">
        <v>0</v>
      </c>
      <c r="R21" s="121"/>
      <c r="S21" s="119">
        <f t="shared" ref="S21:S23" si="1">SUM(G21:R21)</f>
        <v>0</v>
      </c>
      <c r="T21" s="121"/>
      <c r="U21" s="121">
        <v>0</v>
      </c>
      <c r="V21" s="121"/>
      <c r="W21" s="119">
        <f t="shared" ref="W21:W22" si="2">SUM(S21:V21)</f>
        <v>0</v>
      </c>
    </row>
    <row r="22" spans="1:23" ht="28.5" customHeight="1">
      <c r="A22" s="116" t="s">
        <v>142</v>
      </c>
      <c r="B22" s="120"/>
      <c r="E22" s="117" t="s">
        <v>195</v>
      </c>
      <c r="G22" s="121">
        <v>0</v>
      </c>
      <c r="H22" s="121"/>
      <c r="I22" s="121">
        <v>0</v>
      </c>
      <c r="J22" s="121"/>
      <c r="K22" s="121">
        <v>0</v>
      </c>
      <c r="L22" s="121"/>
      <c r="M22" s="121">
        <v>0</v>
      </c>
      <c r="N22" s="121"/>
      <c r="O22" s="121">
        <v>-57599520</v>
      </c>
      <c r="P22" s="121"/>
      <c r="Q22" s="121">
        <v>0</v>
      </c>
      <c r="R22" s="121"/>
      <c r="S22" s="119">
        <f t="shared" si="1"/>
        <v>-57599520</v>
      </c>
      <c r="T22" s="121"/>
      <c r="U22" s="121">
        <v>-200</v>
      </c>
      <c r="V22" s="121"/>
      <c r="W22" s="119">
        <f t="shared" si="2"/>
        <v>-57599720</v>
      </c>
    </row>
    <row r="23" spans="1:23" ht="28.5" customHeight="1">
      <c r="A23" s="116" t="s">
        <v>172</v>
      </c>
      <c r="B23" s="120"/>
      <c r="G23" s="121">
        <v>0</v>
      </c>
      <c r="H23" s="121"/>
      <c r="I23" s="121">
        <v>0</v>
      </c>
      <c r="J23" s="121"/>
      <c r="K23" s="121">
        <v>0</v>
      </c>
      <c r="L23" s="121"/>
      <c r="M23" s="121">
        <v>0</v>
      </c>
      <c r="N23" s="121"/>
      <c r="O23" s="121">
        <f>PL!I38</f>
        <v>43948694.730000131</v>
      </c>
      <c r="P23" s="121"/>
      <c r="Q23" s="121">
        <f>PL!I35</f>
        <v>-1011140.608</v>
      </c>
      <c r="R23" s="121"/>
      <c r="S23" s="119">
        <f t="shared" si="1"/>
        <v>42937554.122000128</v>
      </c>
      <c r="T23" s="121"/>
      <c r="U23" s="121">
        <f>PL!I43</f>
        <v>220.85</v>
      </c>
      <c r="V23" s="121"/>
      <c r="W23" s="119">
        <f>SUM(S23:V23)</f>
        <v>42937774.97200013</v>
      </c>
    </row>
    <row r="24" spans="1:23" ht="28.5" customHeight="1" thickBot="1">
      <c r="A24" s="115" t="s">
        <v>202</v>
      </c>
      <c r="B24" s="120"/>
      <c r="G24" s="123">
        <f>SUM(G18:G23)</f>
        <v>480000000</v>
      </c>
      <c r="H24" s="121"/>
      <c r="I24" s="123">
        <f>SUM(I18:I23)</f>
        <v>283305463.74000001</v>
      </c>
      <c r="J24" s="121"/>
      <c r="K24" s="123">
        <f>SUM(K18:K23)</f>
        <v>-2571504.46</v>
      </c>
      <c r="L24" s="121"/>
      <c r="M24" s="123">
        <f>SUM(M18:M23)</f>
        <v>26749976</v>
      </c>
      <c r="N24" s="121"/>
      <c r="O24" s="123">
        <f>SUM(O18:O23)</f>
        <v>33343826.328148268</v>
      </c>
      <c r="P24" s="121"/>
      <c r="Q24" s="123">
        <f>SUM(Q18:Q23)</f>
        <v>-635335.00800000003</v>
      </c>
      <c r="R24" s="121"/>
      <c r="S24" s="123">
        <f>SUM(S18:S23)</f>
        <v>820192426.60014832</v>
      </c>
      <c r="T24" s="121"/>
      <c r="U24" s="123">
        <f>SUM(U18:U23)</f>
        <v>597.54000000000008</v>
      </c>
      <c r="V24" s="121"/>
      <c r="W24" s="123">
        <f>SUM(W18:W23)</f>
        <v>820193024.14014828</v>
      </c>
    </row>
    <row r="25" spans="1:23" ht="28.5" customHeight="1" thickTop="1">
      <c r="B25" s="120"/>
    </row>
    <row r="26" spans="1:23" ht="28.5" customHeight="1">
      <c r="B26" s="120"/>
    </row>
    <row r="27" spans="1:23" ht="28.5" customHeight="1">
      <c r="A27" s="120" t="s">
        <v>9</v>
      </c>
      <c r="B27" s="120"/>
    </row>
    <row r="31" spans="1:23" ht="28.5" customHeight="1">
      <c r="A31" s="102"/>
      <c r="B31" s="102"/>
      <c r="G31" s="124" t="s">
        <v>51</v>
      </c>
      <c r="H31" s="124"/>
      <c r="I31" s="124"/>
      <c r="K31" s="124"/>
      <c r="M31" s="102"/>
      <c r="O31" s="102"/>
      <c r="P31" s="102"/>
    </row>
    <row r="32" spans="1:23" ht="28.5" customHeight="1">
      <c r="A32" s="120"/>
      <c r="B32" s="120"/>
      <c r="G32" s="125" t="s">
        <v>186</v>
      </c>
      <c r="I32" s="124"/>
      <c r="K32" s="124"/>
      <c r="M32" s="102"/>
      <c r="O32" s="102"/>
      <c r="P32" s="102"/>
    </row>
    <row r="33" spans="15:17" ht="28.5" customHeight="1">
      <c r="O33" s="101" t="s">
        <v>133</v>
      </c>
      <c r="Q33" s="126"/>
    </row>
  </sheetData>
  <mergeCells count="6">
    <mergeCell ref="M8:O8"/>
    <mergeCell ref="G7:S7"/>
    <mergeCell ref="G6:W6"/>
    <mergeCell ref="A1:W1"/>
    <mergeCell ref="A2:W2"/>
    <mergeCell ref="A3:W3"/>
  </mergeCells>
  <phoneticPr fontId="7" type="noConversion"/>
  <pageMargins left="0.59055118110236227" right="0.19685039370078741" top="0.59055118110236227" bottom="0.39370078740157483" header="0.35433070866141736" footer="0.27559055118110237"/>
  <pageSetup paperSize="9" scale="60" firstPageNumber="6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37"/>
  <sheetViews>
    <sheetView view="pageBreakPreview" topLeftCell="A7" zoomScaleNormal="100" zoomScaleSheetLayoutView="100" workbookViewId="0">
      <selection activeCell="A112" sqref="A112"/>
    </sheetView>
  </sheetViews>
  <sheetFormatPr defaultColWidth="9.125" defaultRowHeight="26.25" customHeight="1"/>
  <cols>
    <col min="1" max="1" width="7.75" style="127" customWidth="1"/>
    <col min="2" max="4" width="9.125" style="127" customWidth="1"/>
    <col min="5" max="5" width="2" style="127" customWidth="1"/>
    <col min="6" max="6" width="7.875" style="127" customWidth="1"/>
    <col min="7" max="7" width="1.625" style="127" customWidth="1"/>
    <col min="8" max="8" width="14.125" style="127" bestFit="1" customWidth="1"/>
    <col min="9" max="9" width="1.625" style="127" customWidth="1"/>
    <col min="10" max="10" width="14" style="127" customWidth="1"/>
    <col min="11" max="11" width="1.625" style="127" customWidth="1"/>
    <col min="12" max="12" width="14.625" style="127" customWidth="1"/>
    <col min="13" max="13" width="1.625" style="127" customWidth="1"/>
    <col min="14" max="14" width="14.125" style="127" customWidth="1"/>
    <col min="15" max="15" width="1.625" style="127" customWidth="1"/>
    <col min="16" max="16" width="14" style="127" bestFit="1" customWidth="1"/>
    <col min="17" max="17" width="1.625" style="127" customWidth="1"/>
    <col min="18" max="18" width="16" style="127" bestFit="1" customWidth="1"/>
    <col min="19" max="19" width="1.625" style="127" customWidth="1"/>
    <col min="20" max="20" width="15" style="127" customWidth="1"/>
    <col min="21" max="21" width="1" style="127" customWidth="1"/>
    <col min="22" max="216" width="9.125" style="127"/>
    <col min="217" max="217" width="7.75" style="127" customWidth="1"/>
    <col min="218" max="218" width="7.625" style="127" customWidth="1"/>
    <col min="219" max="219" width="29.125" style="127" customWidth="1"/>
    <col min="220" max="220" width="8.125" style="127" customWidth="1"/>
    <col min="221" max="221" width="11.875" style="127" customWidth="1"/>
    <col min="222" max="222" width="0.875" style="127" customWidth="1"/>
    <col min="223" max="223" width="12.125" style="127" customWidth="1"/>
    <col min="224" max="224" width="0.875" style="127" customWidth="1"/>
    <col min="225" max="225" width="12.125" style="127" customWidth="1"/>
    <col min="226" max="226" width="0.875" style="127" customWidth="1"/>
    <col min="227" max="227" width="11.375" style="127" bestFit="1" customWidth="1"/>
    <col min="228" max="228" width="0.875" style="127" customWidth="1"/>
    <col min="229" max="229" width="12.125" style="127" bestFit="1" customWidth="1"/>
    <col min="230" max="230" width="0.75" style="127" customWidth="1"/>
    <col min="231" max="231" width="13.875" style="127" bestFit="1" customWidth="1"/>
    <col min="232" max="232" width="0.875" style="127" customWidth="1"/>
    <col min="233" max="233" width="14.875" style="127" bestFit="1" customWidth="1"/>
    <col min="234" max="234" width="0.875" style="127" customWidth="1"/>
    <col min="235" max="235" width="12.75" style="127" customWidth="1"/>
    <col min="236" max="236" width="0.875" style="127" customWidth="1"/>
    <col min="237" max="237" width="12.125" style="127" bestFit="1" customWidth="1"/>
    <col min="238" max="238" width="1" style="127" customWidth="1"/>
    <col min="239" max="239" width="12.875" style="127" customWidth="1"/>
    <col min="240" max="472" width="9.125" style="127"/>
    <col min="473" max="473" width="7.75" style="127" customWidth="1"/>
    <col min="474" max="474" width="7.625" style="127" customWidth="1"/>
    <col min="475" max="475" width="29.125" style="127" customWidth="1"/>
    <col min="476" max="476" width="8.125" style="127" customWidth="1"/>
    <col min="477" max="477" width="11.875" style="127" customWidth="1"/>
    <col min="478" max="478" width="0.875" style="127" customWidth="1"/>
    <col min="479" max="479" width="12.125" style="127" customWidth="1"/>
    <col min="480" max="480" width="0.875" style="127" customWidth="1"/>
    <col min="481" max="481" width="12.125" style="127" customWidth="1"/>
    <col min="482" max="482" width="0.875" style="127" customWidth="1"/>
    <col min="483" max="483" width="11.375" style="127" bestFit="1" customWidth="1"/>
    <col min="484" max="484" width="0.875" style="127" customWidth="1"/>
    <col min="485" max="485" width="12.125" style="127" bestFit="1" customWidth="1"/>
    <col min="486" max="486" width="0.75" style="127" customWidth="1"/>
    <col min="487" max="487" width="13.875" style="127" bestFit="1" customWidth="1"/>
    <col min="488" max="488" width="0.875" style="127" customWidth="1"/>
    <col min="489" max="489" width="14.875" style="127" bestFit="1" customWidth="1"/>
    <col min="490" max="490" width="0.875" style="127" customWidth="1"/>
    <col min="491" max="491" width="12.75" style="127" customWidth="1"/>
    <col min="492" max="492" width="0.875" style="127" customWidth="1"/>
    <col min="493" max="493" width="12.125" style="127" bestFit="1" customWidth="1"/>
    <col min="494" max="494" width="1" style="127" customWidth="1"/>
    <col min="495" max="495" width="12.875" style="127" customWidth="1"/>
    <col min="496" max="728" width="9.125" style="127"/>
    <col min="729" max="729" width="7.75" style="127" customWidth="1"/>
    <col min="730" max="730" width="7.625" style="127" customWidth="1"/>
    <col min="731" max="731" width="29.125" style="127" customWidth="1"/>
    <col min="732" max="732" width="8.125" style="127" customWidth="1"/>
    <col min="733" max="733" width="11.875" style="127" customWidth="1"/>
    <col min="734" max="734" width="0.875" style="127" customWidth="1"/>
    <col min="735" max="735" width="12.125" style="127" customWidth="1"/>
    <col min="736" max="736" width="0.875" style="127" customWidth="1"/>
    <col min="737" max="737" width="12.125" style="127" customWidth="1"/>
    <col min="738" max="738" width="0.875" style="127" customWidth="1"/>
    <col min="739" max="739" width="11.375" style="127" bestFit="1" customWidth="1"/>
    <col min="740" max="740" width="0.875" style="127" customWidth="1"/>
    <col min="741" max="741" width="12.125" style="127" bestFit="1" customWidth="1"/>
    <col min="742" max="742" width="0.75" style="127" customWidth="1"/>
    <col min="743" max="743" width="13.875" style="127" bestFit="1" customWidth="1"/>
    <col min="744" max="744" width="0.875" style="127" customWidth="1"/>
    <col min="745" max="745" width="14.875" style="127" bestFit="1" customWidth="1"/>
    <col min="746" max="746" width="0.875" style="127" customWidth="1"/>
    <col min="747" max="747" width="12.75" style="127" customWidth="1"/>
    <col min="748" max="748" width="0.875" style="127" customWidth="1"/>
    <col min="749" max="749" width="12.125" style="127" bestFit="1" customWidth="1"/>
    <col min="750" max="750" width="1" style="127" customWidth="1"/>
    <col min="751" max="751" width="12.875" style="127" customWidth="1"/>
    <col min="752" max="984" width="9.125" style="127"/>
    <col min="985" max="985" width="7.75" style="127" customWidth="1"/>
    <col min="986" max="986" width="7.625" style="127" customWidth="1"/>
    <col min="987" max="987" width="29.125" style="127" customWidth="1"/>
    <col min="988" max="988" width="8.125" style="127" customWidth="1"/>
    <col min="989" max="989" width="11.875" style="127" customWidth="1"/>
    <col min="990" max="990" width="0.875" style="127" customWidth="1"/>
    <col min="991" max="991" width="12.125" style="127" customWidth="1"/>
    <col min="992" max="992" width="0.875" style="127" customWidth="1"/>
    <col min="993" max="993" width="12.125" style="127" customWidth="1"/>
    <col min="994" max="994" width="0.875" style="127" customWidth="1"/>
    <col min="995" max="995" width="11.375" style="127" bestFit="1" customWidth="1"/>
    <col min="996" max="996" width="0.875" style="127" customWidth="1"/>
    <col min="997" max="997" width="12.125" style="127" bestFit="1" customWidth="1"/>
    <col min="998" max="998" width="0.75" style="127" customWidth="1"/>
    <col min="999" max="999" width="13.875" style="127" bestFit="1" customWidth="1"/>
    <col min="1000" max="1000" width="0.875" style="127" customWidth="1"/>
    <col min="1001" max="1001" width="14.875" style="127" bestFit="1" customWidth="1"/>
    <col min="1002" max="1002" width="0.875" style="127" customWidth="1"/>
    <col min="1003" max="1003" width="12.75" style="127" customWidth="1"/>
    <col min="1004" max="1004" width="0.875" style="127" customWidth="1"/>
    <col min="1005" max="1005" width="12.125" style="127" bestFit="1" customWidth="1"/>
    <col min="1006" max="1006" width="1" style="127" customWidth="1"/>
    <col min="1007" max="1007" width="12.875" style="127" customWidth="1"/>
    <col min="1008" max="1240" width="9.125" style="127"/>
    <col min="1241" max="1241" width="7.75" style="127" customWidth="1"/>
    <col min="1242" max="1242" width="7.625" style="127" customWidth="1"/>
    <col min="1243" max="1243" width="29.125" style="127" customWidth="1"/>
    <col min="1244" max="1244" width="8.125" style="127" customWidth="1"/>
    <col min="1245" max="1245" width="11.875" style="127" customWidth="1"/>
    <col min="1246" max="1246" width="0.875" style="127" customWidth="1"/>
    <col min="1247" max="1247" width="12.125" style="127" customWidth="1"/>
    <col min="1248" max="1248" width="0.875" style="127" customWidth="1"/>
    <col min="1249" max="1249" width="12.125" style="127" customWidth="1"/>
    <col min="1250" max="1250" width="0.875" style="127" customWidth="1"/>
    <col min="1251" max="1251" width="11.375" style="127" bestFit="1" customWidth="1"/>
    <col min="1252" max="1252" width="0.875" style="127" customWidth="1"/>
    <col min="1253" max="1253" width="12.125" style="127" bestFit="1" customWidth="1"/>
    <col min="1254" max="1254" width="0.75" style="127" customWidth="1"/>
    <col min="1255" max="1255" width="13.875" style="127" bestFit="1" customWidth="1"/>
    <col min="1256" max="1256" width="0.875" style="127" customWidth="1"/>
    <col min="1257" max="1257" width="14.875" style="127" bestFit="1" customWidth="1"/>
    <col min="1258" max="1258" width="0.875" style="127" customWidth="1"/>
    <col min="1259" max="1259" width="12.75" style="127" customWidth="1"/>
    <col min="1260" max="1260" width="0.875" style="127" customWidth="1"/>
    <col min="1261" max="1261" width="12.125" style="127" bestFit="1" customWidth="1"/>
    <col min="1262" max="1262" width="1" style="127" customWidth="1"/>
    <col min="1263" max="1263" width="12.875" style="127" customWidth="1"/>
    <col min="1264" max="1496" width="9.125" style="127"/>
    <col min="1497" max="1497" width="7.75" style="127" customWidth="1"/>
    <col min="1498" max="1498" width="7.625" style="127" customWidth="1"/>
    <col min="1499" max="1499" width="29.125" style="127" customWidth="1"/>
    <col min="1500" max="1500" width="8.125" style="127" customWidth="1"/>
    <col min="1501" max="1501" width="11.875" style="127" customWidth="1"/>
    <col min="1502" max="1502" width="0.875" style="127" customWidth="1"/>
    <col min="1503" max="1503" width="12.125" style="127" customWidth="1"/>
    <col min="1504" max="1504" width="0.875" style="127" customWidth="1"/>
    <col min="1505" max="1505" width="12.125" style="127" customWidth="1"/>
    <col min="1506" max="1506" width="0.875" style="127" customWidth="1"/>
    <col min="1507" max="1507" width="11.375" style="127" bestFit="1" customWidth="1"/>
    <col min="1508" max="1508" width="0.875" style="127" customWidth="1"/>
    <col min="1509" max="1509" width="12.125" style="127" bestFit="1" customWidth="1"/>
    <col min="1510" max="1510" width="0.75" style="127" customWidth="1"/>
    <col min="1511" max="1511" width="13.875" style="127" bestFit="1" customWidth="1"/>
    <col min="1512" max="1512" width="0.875" style="127" customWidth="1"/>
    <col min="1513" max="1513" width="14.875" style="127" bestFit="1" customWidth="1"/>
    <col min="1514" max="1514" width="0.875" style="127" customWidth="1"/>
    <col min="1515" max="1515" width="12.75" style="127" customWidth="1"/>
    <col min="1516" max="1516" width="0.875" style="127" customWidth="1"/>
    <col min="1517" max="1517" width="12.125" style="127" bestFit="1" customWidth="1"/>
    <col min="1518" max="1518" width="1" style="127" customWidth="1"/>
    <col min="1519" max="1519" width="12.875" style="127" customWidth="1"/>
    <col min="1520" max="1752" width="9.125" style="127"/>
    <col min="1753" max="1753" width="7.75" style="127" customWidth="1"/>
    <col min="1754" max="1754" width="7.625" style="127" customWidth="1"/>
    <col min="1755" max="1755" width="29.125" style="127" customWidth="1"/>
    <col min="1756" max="1756" width="8.125" style="127" customWidth="1"/>
    <col min="1757" max="1757" width="11.875" style="127" customWidth="1"/>
    <col min="1758" max="1758" width="0.875" style="127" customWidth="1"/>
    <col min="1759" max="1759" width="12.125" style="127" customWidth="1"/>
    <col min="1760" max="1760" width="0.875" style="127" customWidth="1"/>
    <col min="1761" max="1761" width="12.125" style="127" customWidth="1"/>
    <col min="1762" max="1762" width="0.875" style="127" customWidth="1"/>
    <col min="1763" max="1763" width="11.375" style="127" bestFit="1" customWidth="1"/>
    <col min="1764" max="1764" width="0.875" style="127" customWidth="1"/>
    <col min="1765" max="1765" width="12.125" style="127" bestFit="1" customWidth="1"/>
    <col min="1766" max="1766" width="0.75" style="127" customWidth="1"/>
    <col min="1767" max="1767" width="13.875" style="127" bestFit="1" customWidth="1"/>
    <col min="1768" max="1768" width="0.875" style="127" customWidth="1"/>
    <col min="1769" max="1769" width="14.875" style="127" bestFit="1" customWidth="1"/>
    <col min="1770" max="1770" width="0.875" style="127" customWidth="1"/>
    <col min="1771" max="1771" width="12.75" style="127" customWidth="1"/>
    <col min="1772" max="1772" width="0.875" style="127" customWidth="1"/>
    <col min="1773" max="1773" width="12.125" style="127" bestFit="1" customWidth="1"/>
    <col min="1774" max="1774" width="1" style="127" customWidth="1"/>
    <col min="1775" max="1775" width="12.875" style="127" customWidth="1"/>
    <col min="1776" max="2008" width="9.125" style="127"/>
    <col min="2009" max="2009" width="7.75" style="127" customWidth="1"/>
    <col min="2010" max="2010" width="7.625" style="127" customWidth="1"/>
    <col min="2011" max="2011" width="29.125" style="127" customWidth="1"/>
    <col min="2012" max="2012" width="8.125" style="127" customWidth="1"/>
    <col min="2013" max="2013" width="11.875" style="127" customWidth="1"/>
    <col min="2014" max="2014" width="0.875" style="127" customWidth="1"/>
    <col min="2015" max="2015" width="12.125" style="127" customWidth="1"/>
    <col min="2016" max="2016" width="0.875" style="127" customWidth="1"/>
    <col min="2017" max="2017" width="12.125" style="127" customWidth="1"/>
    <col min="2018" max="2018" width="0.875" style="127" customWidth="1"/>
    <col min="2019" max="2019" width="11.375" style="127" bestFit="1" customWidth="1"/>
    <col min="2020" max="2020" width="0.875" style="127" customWidth="1"/>
    <col min="2021" max="2021" width="12.125" style="127" bestFit="1" customWidth="1"/>
    <col min="2022" max="2022" width="0.75" style="127" customWidth="1"/>
    <col min="2023" max="2023" width="13.875" style="127" bestFit="1" customWidth="1"/>
    <col min="2024" max="2024" width="0.875" style="127" customWidth="1"/>
    <col min="2025" max="2025" width="14.875" style="127" bestFit="1" customWidth="1"/>
    <col min="2026" max="2026" width="0.875" style="127" customWidth="1"/>
    <col min="2027" max="2027" width="12.75" style="127" customWidth="1"/>
    <col min="2028" max="2028" width="0.875" style="127" customWidth="1"/>
    <col min="2029" max="2029" width="12.125" style="127" bestFit="1" customWidth="1"/>
    <col min="2030" max="2030" width="1" style="127" customWidth="1"/>
    <col min="2031" max="2031" width="12.875" style="127" customWidth="1"/>
    <col min="2032" max="2264" width="9.125" style="127"/>
    <col min="2265" max="2265" width="7.75" style="127" customWidth="1"/>
    <col min="2266" max="2266" width="7.625" style="127" customWidth="1"/>
    <col min="2267" max="2267" width="29.125" style="127" customWidth="1"/>
    <col min="2268" max="2268" width="8.125" style="127" customWidth="1"/>
    <col min="2269" max="2269" width="11.875" style="127" customWidth="1"/>
    <col min="2270" max="2270" width="0.875" style="127" customWidth="1"/>
    <col min="2271" max="2271" width="12.125" style="127" customWidth="1"/>
    <col min="2272" max="2272" width="0.875" style="127" customWidth="1"/>
    <col min="2273" max="2273" width="12.125" style="127" customWidth="1"/>
    <col min="2274" max="2274" width="0.875" style="127" customWidth="1"/>
    <col min="2275" max="2275" width="11.375" style="127" bestFit="1" customWidth="1"/>
    <col min="2276" max="2276" width="0.875" style="127" customWidth="1"/>
    <col min="2277" max="2277" width="12.125" style="127" bestFit="1" customWidth="1"/>
    <col min="2278" max="2278" width="0.75" style="127" customWidth="1"/>
    <col min="2279" max="2279" width="13.875" style="127" bestFit="1" customWidth="1"/>
    <col min="2280" max="2280" width="0.875" style="127" customWidth="1"/>
    <col min="2281" max="2281" width="14.875" style="127" bestFit="1" customWidth="1"/>
    <col min="2282" max="2282" width="0.875" style="127" customWidth="1"/>
    <col min="2283" max="2283" width="12.75" style="127" customWidth="1"/>
    <col min="2284" max="2284" width="0.875" style="127" customWidth="1"/>
    <col min="2285" max="2285" width="12.125" style="127" bestFit="1" customWidth="1"/>
    <col min="2286" max="2286" width="1" style="127" customWidth="1"/>
    <col min="2287" max="2287" width="12.875" style="127" customWidth="1"/>
    <col min="2288" max="2520" width="9.125" style="127"/>
    <col min="2521" max="2521" width="7.75" style="127" customWidth="1"/>
    <col min="2522" max="2522" width="7.625" style="127" customWidth="1"/>
    <col min="2523" max="2523" width="29.125" style="127" customWidth="1"/>
    <col min="2524" max="2524" width="8.125" style="127" customWidth="1"/>
    <col min="2525" max="2525" width="11.875" style="127" customWidth="1"/>
    <col min="2526" max="2526" width="0.875" style="127" customWidth="1"/>
    <col min="2527" max="2527" width="12.125" style="127" customWidth="1"/>
    <col min="2528" max="2528" width="0.875" style="127" customWidth="1"/>
    <col min="2529" max="2529" width="12.125" style="127" customWidth="1"/>
    <col min="2530" max="2530" width="0.875" style="127" customWidth="1"/>
    <col min="2531" max="2531" width="11.375" style="127" bestFit="1" customWidth="1"/>
    <col min="2532" max="2532" width="0.875" style="127" customWidth="1"/>
    <col min="2533" max="2533" width="12.125" style="127" bestFit="1" customWidth="1"/>
    <col min="2534" max="2534" width="0.75" style="127" customWidth="1"/>
    <col min="2535" max="2535" width="13.875" style="127" bestFit="1" customWidth="1"/>
    <col min="2536" max="2536" width="0.875" style="127" customWidth="1"/>
    <col min="2537" max="2537" width="14.875" style="127" bestFit="1" customWidth="1"/>
    <col min="2538" max="2538" width="0.875" style="127" customWidth="1"/>
    <col min="2539" max="2539" width="12.75" style="127" customWidth="1"/>
    <col min="2540" max="2540" width="0.875" style="127" customWidth="1"/>
    <col min="2541" max="2541" width="12.125" style="127" bestFit="1" customWidth="1"/>
    <col min="2542" max="2542" width="1" style="127" customWidth="1"/>
    <col min="2543" max="2543" width="12.875" style="127" customWidth="1"/>
    <col min="2544" max="2776" width="9.125" style="127"/>
    <col min="2777" max="2777" width="7.75" style="127" customWidth="1"/>
    <col min="2778" max="2778" width="7.625" style="127" customWidth="1"/>
    <col min="2779" max="2779" width="29.125" style="127" customWidth="1"/>
    <col min="2780" max="2780" width="8.125" style="127" customWidth="1"/>
    <col min="2781" max="2781" width="11.875" style="127" customWidth="1"/>
    <col min="2782" max="2782" width="0.875" style="127" customWidth="1"/>
    <col min="2783" max="2783" width="12.125" style="127" customWidth="1"/>
    <col min="2784" max="2784" width="0.875" style="127" customWidth="1"/>
    <col min="2785" max="2785" width="12.125" style="127" customWidth="1"/>
    <col min="2786" max="2786" width="0.875" style="127" customWidth="1"/>
    <col min="2787" max="2787" width="11.375" style="127" bestFit="1" customWidth="1"/>
    <col min="2788" max="2788" width="0.875" style="127" customWidth="1"/>
    <col min="2789" max="2789" width="12.125" style="127" bestFit="1" customWidth="1"/>
    <col min="2790" max="2790" width="0.75" style="127" customWidth="1"/>
    <col min="2791" max="2791" width="13.875" style="127" bestFit="1" customWidth="1"/>
    <col min="2792" max="2792" width="0.875" style="127" customWidth="1"/>
    <col min="2793" max="2793" width="14.875" style="127" bestFit="1" customWidth="1"/>
    <col min="2794" max="2794" width="0.875" style="127" customWidth="1"/>
    <col min="2795" max="2795" width="12.75" style="127" customWidth="1"/>
    <col min="2796" max="2796" width="0.875" style="127" customWidth="1"/>
    <col min="2797" max="2797" width="12.125" style="127" bestFit="1" customWidth="1"/>
    <col min="2798" max="2798" width="1" style="127" customWidth="1"/>
    <col min="2799" max="2799" width="12.875" style="127" customWidth="1"/>
    <col min="2800" max="3032" width="9.125" style="127"/>
    <col min="3033" max="3033" width="7.75" style="127" customWidth="1"/>
    <col min="3034" max="3034" width="7.625" style="127" customWidth="1"/>
    <col min="3035" max="3035" width="29.125" style="127" customWidth="1"/>
    <col min="3036" max="3036" width="8.125" style="127" customWidth="1"/>
    <col min="3037" max="3037" width="11.875" style="127" customWidth="1"/>
    <col min="3038" max="3038" width="0.875" style="127" customWidth="1"/>
    <col min="3039" max="3039" width="12.125" style="127" customWidth="1"/>
    <col min="3040" max="3040" width="0.875" style="127" customWidth="1"/>
    <col min="3041" max="3041" width="12.125" style="127" customWidth="1"/>
    <col min="3042" max="3042" width="0.875" style="127" customWidth="1"/>
    <col min="3043" max="3043" width="11.375" style="127" bestFit="1" customWidth="1"/>
    <col min="3044" max="3044" width="0.875" style="127" customWidth="1"/>
    <col min="3045" max="3045" width="12.125" style="127" bestFit="1" customWidth="1"/>
    <col min="3046" max="3046" width="0.75" style="127" customWidth="1"/>
    <col min="3047" max="3047" width="13.875" style="127" bestFit="1" customWidth="1"/>
    <col min="3048" max="3048" width="0.875" style="127" customWidth="1"/>
    <col min="3049" max="3049" width="14.875" style="127" bestFit="1" customWidth="1"/>
    <col min="3050" max="3050" width="0.875" style="127" customWidth="1"/>
    <col min="3051" max="3051" width="12.75" style="127" customWidth="1"/>
    <col min="3052" max="3052" width="0.875" style="127" customWidth="1"/>
    <col min="3053" max="3053" width="12.125" style="127" bestFit="1" customWidth="1"/>
    <col min="3054" max="3054" width="1" style="127" customWidth="1"/>
    <col min="3055" max="3055" width="12.875" style="127" customWidth="1"/>
    <col min="3056" max="3288" width="9.125" style="127"/>
    <col min="3289" max="3289" width="7.75" style="127" customWidth="1"/>
    <col min="3290" max="3290" width="7.625" style="127" customWidth="1"/>
    <col min="3291" max="3291" width="29.125" style="127" customWidth="1"/>
    <col min="3292" max="3292" width="8.125" style="127" customWidth="1"/>
    <col min="3293" max="3293" width="11.875" style="127" customWidth="1"/>
    <col min="3294" max="3294" width="0.875" style="127" customWidth="1"/>
    <col min="3295" max="3295" width="12.125" style="127" customWidth="1"/>
    <col min="3296" max="3296" width="0.875" style="127" customWidth="1"/>
    <col min="3297" max="3297" width="12.125" style="127" customWidth="1"/>
    <col min="3298" max="3298" width="0.875" style="127" customWidth="1"/>
    <col min="3299" max="3299" width="11.375" style="127" bestFit="1" customWidth="1"/>
    <col min="3300" max="3300" width="0.875" style="127" customWidth="1"/>
    <col min="3301" max="3301" width="12.125" style="127" bestFit="1" customWidth="1"/>
    <col min="3302" max="3302" width="0.75" style="127" customWidth="1"/>
    <col min="3303" max="3303" width="13.875" style="127" bestFit="1" customWidth="1"/>
    <col min="3304" max="3304" width="0.875" style="127" customWidth="1"/>
    <col min="3305" max="3305" width="14.875" style="127" bestFit="1" customWidth="1"/>
    <col min="3306" max="3306" width="0.875" style="127" customWidth="1"/>
    <col min="3307" max="3307" width="12.75" style="127" customWidth="1"/>
    <col min="3308" max="3308" width="0.875" style="127" customWidth="1"/>
    <col min="3309" max="3309" width="12.125" style="127" bestFit="1" customWidth="1"/>
    <col min="3310" max="3310" width="1" style="127" customWidth="1"/>
    <col min="3311" max="3311" width="12.875" style="127" customWidth="1"/>
    <col min="3312" max="3544" width="9.125" style="127"/>
    <col min="3545" max="3545" width="7.75" style="127" customWidth="1"/>
    <col min="3546" max="3546" width="7.625" style="127" customWidth="1"/>
    <col min="3547" max="3547" width="29.125" style="127" customWidth="1"/>
    <col min="3548" max="3548" width="8.125" style="127" customWidth="1"/>
    <col min="3549" max="3549" width="11.875" style="127" customWidth="1"/>
    <col min="3550" max="3550" width="0.875" style="127" customWidth="1"/>
    <col min="3551" max="3551" width="12.125" style="127" customWidth="1"/>
    <col min="3552" max="3552" width="0.875" style="127" customWidth="1"/>
    <col min="3553" max="3553" width="12.125" style="127" customWidth="1"/>
    <col min="3554" max="3554" width="0.875" style="127" customWidth="1"/>
    <col min="3555" max="3555" width="11.375" style="127" bestFit="1" customWidth="1"/>
    <col min="3556" max="3556" width="0.875" style="127" customWidth="1"/>
    <col min="3557" max="3557" width="12.125" style="127" bestFit="1" customWidth="1"/>
    <col min="3558" max="3558" width="0.75" style="127" customWidth="1"/>
    <col min="3559" max="3559" width="13.875" style="127" bestFit="1" customWidth="1"/>
    <col min="3560" max="3560" width="0.875" style="127" customWidth="1"/>
    <col min="3561" max="3561" width="14.875" style="127" bestFit="1" customWidth="1"/>
    <col min="3562" max="3562" width="0.875" style="127" customWidth="1"/>
    <col min="3563" max="3563" width="12.75" style="127" customWidth="1"/>
    <col min="3564" max="3564" width="0.875" style="127" customWidth="1"/>
    <col min="3565" max="3565" width="12.125" style="127" bestFit="1" customWidth="1"/>
    <col min="3566" max="3566" width="1" style="127" customWidth="1"/>
    <col min="3567" max="3567" width="12.875" style="127" customWidth="1"/>
    <col min="3568" max="3800" width="9.125" style="127"/>
    <col min="3801" max="3801" width="7.75" style="127" customWidth="1"/>
    <col min="3802" max="3802" width="7.625" style="127" customWidth="1"/>
    <col min="3803" max="3803" width="29.125" style="127" customWidth="1"/>
    <col min="3804" max="3804" width="8.125" style="127" customWidth="1"/>
    <col min="3805" max="3805" width="11.875" style="127" customWidth="1"/>
    <col min="3806" max="3806" width="0.875" style="127" customWidth="1"/>
    <col min="3807" max="3807" width="12.125" style="127" customWidth="1"/>
    <col min="3808" max="3808" width="0.875" style="127" customWidth="1"/>
    <col min="3809" max="3809" width="12.125" style="127" customWidth="1"/>
    <col min="3810" max="3810" width="0.875" style="127" customWidth="1"/>
    <col min="3811" max="3811" width="11.375" style="127" bestFit="1" customWidth="1"/>
    <col min="3812" max="3812" width="0.875" style="127" customWidth="1"/>
    <col min="3813" max="3813" width="12.125" style="127" bestFit="1" customWidth="1"/>
    <col min="3814" max="3814" width="0.75" style="127" customWidth="1"/>
    <col min="3815" max="3815" width="13.875" style="127" bestFit="1" customWidth="1"/>
    <col min="3816" max="3816" width="0.875" style="127" customWidth="1"/>
    <col min="3817" max="3817" width="14.875" style="127" bestFit="1" customWidth="1"/>
    <col min="3818" max="3818" width="0.875" style="127" customWidth="1"/>
    <col min="3819" max="3819" width="12.75" style="127" customWidth="1"/>
    <col min="3820" max="3820" width="0.875" style="127" customWidth="1"/>
    <col min="3821" max="3821" width="12.125" style="127" bestFit="1" customWidth="1"/>
    <col min="3822" max="3822" width="1" style="127" customWidth="1"/>
    <col min="3823" max="3823" width="12.875" style="127" customWidth="1"/>
    <col min="3824" max="4056" width="9.125" style="127"/>
    <col min="4057" max="4057" width="7.75" style="127" customWidth="1"/>
    <col min="4058" max="4058" width="7.625" style="127" customWidth="1"/>
    <col min="4059" max="4059" width="29.125" style="127" customWidth="1"/>
    <col min="4060" max="4060" width="8.125" style="127" customWidth="1"/>
    <col min="4061" max="4061" width="11.875" style="127" customWidth="1"/>
    <col min="4062" max="4062" width="0.875" style="127" customWidth="1"/>
    <col min="4063" max="4063" width="12.125" style="127" customWidth="1"/>
    <col min="4064" max="4064" width="0.875" style="127" customWidth="1"/>
    <col min="4065" max="4065" width="12.125" style="127" customWidth="1"/>
    <col min="4066" max="4066" width="0.875" style="127" customWidth="1"/>
    <col min="4067" max="4067" width="11.375" style="127" bestFit="1" customWidth="1"/>
    <col min="4068" max="4068" width="0.875" style="127" customWidth="1"/>
    <col min="4069" max="4069" width="12.125" style="127" bestFit="1" customWidth="1"/>
    <col min="4070" max="4070" width="0.75" style="127" customWidth="1"/>
    <col min="4071" max="4071" width="13.875" style="127" bestFit="1" customWidth="1"/>
    <col min="4072" max="4072" width="0.875" style="127" customWidth="1"/>
    <col min="4073" max="4073" width="14.875" style="127" bestFit="1" customWidth="1"/>
    <col min="4074" max="4074" width="0.875" style="127" customWidth="1"/>
    <col min="4075" max="4075" width="12.75" style="127" customWidth="1"/>
    <col min="4076" max="4076" width="0.875" style="127" customWidth="1"/>
    <col min="4077" max="4077" width="12.125" style="127" bestFit="1" customWidth="1"/>
    <col min="4078" max="4078" width="1" style="127" customWidth="1"/>
    <col min="4079" max="4079" width="12.875" style="127" customWidth="1"/>
    <col min="4080" max="4312" width="9.125" style="127"/>
    <col min="4313" max="4313" width="7.75" style="127" customWidth="1"/>
    <col min="4314" max="4314" width="7.625" style="127" customWidth="1"/>
    <col min="4315" max="4315" width="29.125" style="127" customWidth="1"/>
    <col min="4316" max="4316" width="8.125" style="127" customWidth="1"/>
    <col min="4317" max="4317" width="11.875" style="127" customWidth="1"/>
    <col min="4318" max="4318" width="0.875" style="127" customWidth="1"/>
    <col min="4319" max="4319" width="12.125" style="127" customWidth="1"/>
    <col min="4320" max="4320" width="0.875" style="127" customWidth="1"/>
    <col min="4321" max="4321" width="12.125" style="127" customWidth="1"/>
    <col min="4322" max="4322" width="0.875" style="127" customWidth="1"/>
    <col min="4323" max="4323" width="11.375" style="127" bestFit="1" customWidth="1"/>
    <col min="4324" max="4324" width="0.875" style="127" customWidth="1"/>
    <col min="4325" max="4325" width="12.125" style="127" bestFit="1" customWidth="1"/>
    <col min="4326" max="4326" width="0.75" style="127" customWidth="1"/>
    <col min="4327" max="4327" width="13.875" style="127" bestFit="1" customWidth="1"/>
    <col min="4328" max="4328" width="0.875" style="127" customWidth="1"/>
    <col min="4329" max="4329" width="14.875" style="127" bestFit="1" customWidth="1"/>
    <col min="4330" max="4330" width="0.875" style="127" customWidth="1"/>
    <col min="4331" max="4331" width="12.75" style="127" customWidth="1"/>
    <col min="4332" max="4332" width="0.875" style="127" customWidth="1"/>
    <col min="4333" max="4333" width="12.125" style="127" bestFit="1" customWidth="1"/>
    <col min="4334" max="4334" width="1" style="127" customWidth="1"/>
    <col min="4335" max="4335" width="12.875" style="127" customWidth="1"/>
    <col min="4336" max="4568" width="9.125" style="127"/>
    <col min="4569" max="4569" width="7.75" style="127" customWidth="1"/>
    <col min="4570" max="4570" width="7.625" style="127" customWidth="1"/>
    <col min="4571" max="4571" width="29.125" style="127" customWidth="1"/>
    <col min="4572" max="4572" width="8.125" style="127" customWidth="1"/>
    <col min="4573" max="4573" width="11.875" style="127" customWidth="1"/>
    <col min="4574" max="4574" width="0.875" style="127" customWidth="1"/>
    <col min="4575" max="4575" width="12.125" style="127" customWidth="1"/>
    <col min="4576" max="4576" width="0.875" style="127" customWidth="1"/>
    <col min="4577" max="4577" width="12.125" style="127" customWidth="1"/>
    <col min="4578" max="4578" width="0.875" style="127" customWidth="1"/>
    <col min="4579" max="4579" width="11.375" style="127" bestFit="1" customWidth="1"/>
    <col min="4580" max="4580" width="0.875" style="127" customWidth="1"/>
    <col min="4581" max="4581" width="12.125" style="127" bestFit="1" customWidth="1"/>
    <col min="4582" max="4582" width="0.75" style="127" customWidth="1"/>
    <col min="4583" max="4583" width="13.875" style="127" bestFit="1" customWidth="1"/>
    <col min="4584" max="4584" width="0.875" style="127" customWidth="1"/>
    <col min="4585" max="4585" width="14.875" style="127" bestFit="1" customWidth="1"/>
    <col min="4586" max="4586" width="0.875" style="127" customWidth="1"/>
    <col min="4587" max="4587" width="12.75" style="127" customWidth="1"/>
    <col min="4588" max="4588" width="0.875" style="127" customWidth="1"/>
    <col min="4589" max="4589" width="12.125" style="127" bestFit="1" customWidth="1"/>
    <col min="4590" max="4590" width="1" style="127" customWidth="1"/>
    <col min="4591" max="4591" width="12.875" style="127" customWidth="1"/>
    <col min="4592" max="4824" width="9.125" style="127"/>
    <col min="4825" max="4825" width="7.75" style="127" customWidth="1"/>
    <col min="4826" max="4826" width="7.625" style="127" customWidth="1"/>
    <col min="4827" max="4827" width="29.125" style="127" customWidth="1"/>
    <col min="4828" max="4828" width="8.125" style="127" customWidth="1"/>
    <col min="4829" max="4829" width="11.875" style="127" customWidth="1"/>
    <col min="4830" max="4830" width="0.875" style="127" customWidth="1"/>
    <col min="4831" max="4831" width="12.125" style="127" customWidth="1"/>
    <col min="4832" max="4832" width="0.875" style="127" customWidth="1"/>
    <col min="4833" max="4833" width="12.125" style="127" customWidth="1"/>
    <col min="4834" max="4834" width="0.875" style="127" customWidth="1"/>
    <col min="4835" max="4835" width="11.375" style="127" bestFit="1" customWidth="1"/>
    <col min="4836" max="4836" width="0.875" style="127" customWidth="1"/>
    <col min="4837" max="4837" width="12.125" style="127" bestFit="1" customWidth="1"/>
    <col min="4838" max="4838" width="0.75" style="127" customWidth="1"/>
    <col min="4839" max="4839" width="13.875" style="127" bestFit="1" customWidth="1"/>
    <col min="4840" max="4840" width="0.875" style="127" customWidth="1"/>
    <col min="4841" max="4841" width="14.875" style="127" bestFit="1" customWidth="1"/>
    <col min="4842" max="4842" width="0.875" style="127" customWidth="1"/>
    <col min="4843" max="4843" width="12.75" style="127" customWidth="1"/>
    <col min="4844" max="4844" width="0.875" style="127" customWidth="1"/>
    <col min="4845" max="4845" width="12.125" style="127" bestFit="1" customWidth="1"/>
    <col min="4846" max="4846" width="1" style="127" customWidth="1"/>
    <col min="4847" max="4847" width="12.875" style="127" customWidth="1"/>
    <col min="4848" max="5080" width="9.125" style="127"/>
    <col min="5081" max="5081" width="7.75" style="127" customWidth="1"/>
    <col min="5082" max="5082" width="7.625" style="127" customWidth="1"/>
    <col min="5083" max="5083" width="29.125" style="127" customWidth="1"/>
    <col min="5084" max="5084" width="8.125" style="127" customWidth="1"/>
    <col min="5085" max="5085" width="11.875" style="127" customWidth="1"/>
    <col min="5086" max="5086" width="0.875" style="127" customWidth="1"/>
    <col min="5087" max="5087" width="12.125" style="127" customWidth="1"/>
    <col min="5088" max="5088" width="0.875" style="127" customWidth="1"/>
    <col min="5089" max="5089" width="12.125" style="127" customWidth="1"/>
    <col min="5090" max="5090" width="0.875" style="127" customWidth="1"/>
    <col min="5091" max="5091" width="11.375" style="127" bestFit="1" customWidth="1"/>
    <col min="5092" max="5092" width="0.875" style="127" customWidth="1"/>
    <col min="5093" max="5093" width="12.125" style="127" bestFit="1" customWidth="1"/>
    <col min="5094" max="5094" width="0.75" style="127" customWidth="1"/>
    <col min="5095" max="5095" width="13.875" style="127" bestFit="1" customWidth="1"/>
    <col min="5096" max="5096" width="0.875" style="127" customWidth="1"/>
    <col min="5097" max="5097" width="14.875" style="127" bestFit="1" customWidth="1"/>
    <col min="5098" max="5098" width="0.875" style="127" customWidth="1"/>
    <col min="5099" max="5099" width="12.75" style="127" customWidth="1"/>
    <col min="5100" max="5100" width="0.875" style="127" customWidth="1"/>
    <col min="5101" max="5101" width="12.125" style="127" bestFit="1" customWidth="1"/>
    <col min="5102" max="5102" width="1" style="127" customWidth="1"/>
    <col min="5103" max="5103" width="12.875" style="127" customWidth="1"/>
    <col min="5104" max="5336" width="9.125" style="127"/>
    <col min="5337" max="5337" width="7.75" style="127" customWidth="1"/>
    <col min="5338" max="5338" width="7.625" style="127" customWidth="1"/>
    <col min="5339" max="5339" width="29.125" style="127" customWidth="1"/>
    <col min="5340" max="5340" width="8.125" style="127" customWidth="1"/>
    <col min="5341" max="5341" width="11.875" style="127" customWidth="1"/>
    <col min="5342" max="5342" width="0.875" style="127" customWidth="1"/>
    <col min="5343" max="5343" width="12.125" style="127" customWidth="1"/>
    <col min="5344" max="5344" width="0.875" style="127" customWidth="1"/>
    <col min="5345" max="5345" width="12.125" style="127" customWidth="1"/>
    <col min="5346" max="5346" width="0.875" style="127" customWidth="1"/>
    <col min="5347" max="5347" width="11.375" style="127" bestFit="1" customWidth="1"/>
    <col min="5348" max="5348" width="0.875" style="127" customWidth="1"/>
    <col min="5349" max="5349" width="12.125" style="127" bestFit="1" customWidth="1"/>
    <col min="5350" max="5350" width="0.75" style="127" customWidth="1"/>
    <col min="5351" max="5351" width="13.875" style="127" bestFit="1" customWidth="1"/>
    <col min="5352" max="5352" width="0.875" style="127" customWidth="1"/>
    <col min="5353" max="5353" width="14.875" style="127" bestFit="1" customWidth="1"/>
    <col min="5354" max="5354" width="0.875" style="127" customWidth="1"/>
    <col min="5355" max="5355" width="12.75" style="127" customWidth="1"/>
    <col min="5356" max="5356" width="0.875" style="127" customWidth="1"/>
    <col min="5357" max="5357" width="12.125" style="127" bestFit="1" customWidth="1"/>
    <col min="5358" max="5358" width="1" style="127" customWidth="1"/>
    <col min="5359" max="5359" width="12.875" style="127" customWidth="1"/>
    <col min="5360" max="5592" width="9.125" style="127"/>
    <col min="5593" max="5593" width="7.75" style="127" customWidth="1"/>
    <col min="5594" max="5594" width="7.625" style="127" customWidth="1"/>
    <col min="5595" max="5595" width="29.125" style="127" customWidth="1"/>
    <col min="5596" max="5596" width="8.125" style="127" customWidth="1"/>
    <col min="5597" max="5597" width="11.875" style="127" customWidth="1"/>
    <col min="5598" max="5598" width="0.875" style="127" customWidth="1"/>
    <col min="5599" max="5599" width="12.125" style="127" customWidth="1"/>
    <col min="5600" max="5600" width="0.875" style="127" customWidth="1"/>
    <col min="5601" max="5601" width="12.125" style="127" customWidth="1"/>
    <col min="5602" max="5602" width="0.875" style="127" customWidth="1"/>
    <col min="5603" max="5603" width="11.375" style="127" bestFit="1" customWidth="1"/>
    <col min="5604" max="5604" width="0.875" style="127" customWidth="1"/>
    <col min="5605" max="5605" width="12.125" style="127" bestFit="1" customWidth="1"/>
    <col min="5606" max="5606" width="0.75" style="127" customWidth="1"/>
    <col min="5607" max="5607" width="13.875" style="127" bestFit="1" customWidth="1"/>
    <col min="5608" max="5608" width="0.875" style="127" customWidth="1"/>
    <col min="5609" max="5609" width="14.875" style="127" bestFit="1" customWidth="1"/>
    <col min="5610" max="5610" width="0.875" style="127" customWidth="1"/>
    <col min="5611" max="5611" width="12.75" style="127" customWidth="1"/>
    <col min="5612" max="5612" width="0.875" style="127" customWidth="1"/>
    <col min="5613" max="5613" width="12.125" style="127" bestFit="1" customWidth="1"/>
    <col min="5614" max="5614" width="1" style="127" customWidth="1"/>
    <col min="5615" max="5615" width="12.875" style="127" customWidth="1"/>
    <col min="5616" max="5848" width="9.125" style="127"/>
    <col min="5849" max="5849" width="7.75" style="127" customWidth="1"/>
    <col min="5850" max="5850" width="7.625" style="127" customWidth="1"/>
    <col min="5851" max="5851" width="29.125" style="127" customWidth="1"/>
    <col min="5852" max="5852" width="8.125" style="127" customWidth="1"/>
    <col min="5853" max="5853" width="11.875" style="127" customWidth="1"/>
    <col min="5854" max="5854" width="0.875" style="127" customWidth="1"/>
    <col min="5855" max="5855" width="12.125" style="127" customWidth="1"/>
    <col min="5856" max="5856" width="0.875" style="127" customWidth="1"/>
    <col min="5857" max="5857" width="12.125" style="127" customWidth="1"/>
    <col min="5858" max="5858" width="0.875" style="127" customWidth="1"/>
    <col min="5859" max="5859" width="11.375" style="127" bestFit="1" customWidth="1"/>
    <col min="5860" max="5860" width="0.875" style="127" customWidth="1"/>
    <col min="5861" max="5861" width="12.125" style="127" bestFit="1" customWidth="1"/>
    <col min="5862" max="5862" width="0.75" style="127" customWidth="1"/>
    <col min="5863" max="5863" width="13.875" style="127" bestFit="1" customWidth="1"/>
    <col min="5864" max="5864" width="0.875" style="127" customWidth="1"/>
    <col min="5865" max="5865" width="14.875" style="127" bestFit="1" customWidth="1"/>
    <col min="5866" max="5866" width="0.875" style="127" customWidth="1"/>
    <col min="5867" max="5867" width="12.75" style="127" customWidth="1"/>
    <col min="5868" max="5868" width="0.875" style="127" customWidth="1"/>
    <col min="5869" max="5869" width="12.125" style="127" bestFit="1" customWidth="1"/>
    <col min="5870" max="5870" width="1" style="127" customWidth="1"/>
    <col min="5871" max="5871" width="12.875" style="127" customWidth="1"/>
    <col min="5872" max="6104" width="9.125" style="127"/>
    <col min="6105" max="6105" width="7.75" style="127" customWidth="1"/>
    <col min="6106" max="6106" width="7.625" style="127" customWidth="1"/>
    <col min="6107" max="6107" width="29.125" style="127" customWidth="1"/>
    <col min="6108" max="6108" width="8.125" style="127" customWidth="1"/>
    <col min="6109" max="6109" width="11.875" style="127" customWidth="1"/>
    <col min="6110" max="6110" width="0.875" style="127" customWidth="1"/>
    <col min="6111" max="6111" width="12.125" style="127" customWidth="1"/>
    <col min="6112" max="6112" width="0.875" style="127" customWidth="1"/>
    <col min="6113" max="6113" width="12.125" style="127" customWidth="1"/>
    <col min="6114" max="6114" width="0.875" style="127" customWidth="1"/>
    <col min="6115" max="6115" width="11.375" style="127" bestFit="1" customWidth="1"/>
    <col min="6116" max="6116" width="0.875" style="127" customWidth="1"/>
    <col min="6117" max="6117" width="12.125" style="127" bestFit="1" customWidth="1"/>
    <col min="6118" max="6118" width="0.75" style="127" customWidth="1"/>
    <col min="6119" max="6119" width="13.875" style="127" bestFit="1" customWidth="1"/>
    <col min="6120" max="6120" width="0.875" style="127" customWidth="1"/>
    <col min="6121" max="6121" width="14.875" style="127" bestFit="1" customWidth="1"/>
    <col min="6122" max="6122" width="0.875" style="127" customWidth="1"/>
    <col min="6123" max="6123" width="12.75" style="127" customWidth="1"/>
    <col min="6124" max="6124" width="0.875" style="127" customWidth="1"/>
    <col min="6125" max="6125" width="12.125" style="127" bestFit="1" customWidth="1"/>
    <col min="6126" max="6126" width="1" style="127" customWidth="1"/>
    <col min="6127" max="6127" width="12.875" style="127" customWidth="1"/>
    <col min="6128" max="6360" width="9.125" style="127"/>
    <col min="6361" max="6361" width="7.75" style="127" customWidth="1"/>
    <col min="6362" max="6362" width="7.625" style="127" customWidth="1"/>
    <col min="6363" max="6363" width="29.125" style="127" customWidth="1"/>
    <col min="6364" max="6364" width="8.125" style="127" customWidth="1"/>
    <col min="6365" max="6365" width="11.875" style="127" customWidth="1"/>
    <col min="6366" max="6366" width="0.875" style="127" customWidth="1"/>
    <col min="6367" max="6367" width="12.125" style="127" customWidth="1"/>
    <col min="6368" max="6368" width="0.875" style="127" customWidth="1"/>
    <col min="6369" max="6369" width="12.125" style="127" customWidth="1"/>
    <col min="6370" max="6370" width="0.875" style="127" customWidth="1"/>
    <col min="6371" max="6371" width="11.375" style="127" bestFit="1" customWidth="1"/>
    <col min="6372" max="6372" width="0.875" style="127" customWidth="1"/>
    <col min="6373" max="6373" width="12.125" style="127" bestFit="1" customWidth="1"/>
    <col min="6374" max="6374" width="0.75" style="127" customWidth="1"/>
    <col min="6375" max="6375" width="13.875" style="127" bestFit="1" customWidth="1"/>
    <col min="6376" max="6376" width="0.875" style="127" customWidth="1"/>
    <col min="6377" max="6377" width="14.875" style="127" bestFit="1" customWidth="1"/>
    <col min="6378" max="6378" width="0.875" style="127" customWidth="1"/>
    <col min="6379" max="6379" width="12.75" style="127" customWidth="1"/>
    <col min="6380" max="6380" width="0.875" style="127" customWidth="1"/>
    <col min="6381" max="6381" width="12.125" style="127" bestFit="1" customWidth="1"/>
    <col min="6382" max="6382" width="1" style="127" customWidth="1"/>
    <col min="6383" max="6383" width="12.875" style="127" customWidth="1"/>
    <col min="6384" max="6616" width="9.125" style="127"/>
    <col min="6617" max="6617" width="7.75" style="127" customWidth="1"/>
    <col min="6618" max="6618" width="7.625" style="127" customWidth="1"/>
    <col min="6619" max="6619" width="29.125" style="127" customWidth="1"/>
    <col min="6620" max="6620" width="8.125" style="127" customWidth="1"/>
    <col min="6621" max="6621" width="11.875" style="127" customWidth="1"/>
    <col min="6622" max="6622" width="0.875" style="127" customWidth="1"/>
    <col min="6623" max="6623" width="12.125" style="127" customWidth="1"/>
    <col min="6624" max="6624" width="0.875" style="127" customWidth="1"/>
    <col min="6625" max="6625" width="12.125" style="127" customWidth="1"/>
    <col min="6626" max="6626" width="0.875" style="127" customWidth="1"/>
    <col min="6627" max="6627" width="11.375" style="127" bestFit="1" customWidth="1"/>
    <col min="6628" max="6628" width="0.875" style="127" customWidth="1"/>
    <col min="6629" max="6629" width="12.125" style="127" bestFit="1" customWidth="1"/>
    <col min="6630" max="6630" width="0.75" style="127" customWidth="1"/>
    <col min="6631" max="6631" width="13.875" style="127" bestFit="1" customWidth="1"/>
    <col min="6632" max="6632" width="0.875" style="127" customWidth="1"/>
    <col min="6633" max="6633" width="14.875" style="127" bestFit="1" customWidth="1"/>
    <col min="6634" max="6634" width="0.875" style="127" customWidth="1"/>
    <col min="6635" max="6635" width="12.75" style="127" customWidth="1"/>
    <col min="6636" max="6636" width="0.875" style="127" customWidth="1"/>
    <col min="6637" max="6637" width="12.125" style="127" bestFit="1" customWidth="1"/>
    <col min="6638" max="6638" width="1" style="127" customWidth="1"/>
    <col min="6639" max="6639" width="12.875" style="127" customWidth="1"/>
    <col min="6640" max="6872" width="9.125" style="127"/>
    <col min="6873" max="6873" width="7.75" style="127" customWidth="1"/>
    <col min="6874" max="6874" width="7.625" style="127" customWidth="1"/>
    <col min="6875" max="6875" width="29.125" style="127" customWidth="1"/>
    <col min="6876" max="6876" width="8.125" style="127" customWidth="1"/>
    <col min="6877" max="6877" width="11.875" style="127" customWidth="1"/>
    <col min="6878" max="6878" width="0.875" style="127" customWidth="1"/>
    <col min="6879" max="6879" width="12.125" style="127" customWidth="1"/>
    <col min="6880" max="6880" width="0.875" style="127" customWidth="1"/>
    <col min="6881" max="6881" width="12.125" style="127" customWidth="1"/>
    <col min="6882" max="6882" width="0.875" style="127" customWidth="1"/>
    <col min="6883" max="6883" width="11.375" style="127" bestFit="1" customWidth="1"/>
    <col min="6884" max="6884" width="0.875" style="127" customWidth="1"/>
    <col min="6885" max="6885" width="12.125" style="127" bestFit="1" customWidth="1"/>
    <col min="6886" max="6886" width="0.75" style="127" customWidth="1"/>
    <col min="6887" max="6887" width="13.875" style="127" bestFit="1" customWidth="1"/>
    <col min="6888" max="6888" width="0.875" style="127" customWidth="1"/>
    <col min="6889" max="6889" width="14.875" style="127" bestFit="1" customWidth="1"/>
    <col min="6890" max="6890" width="0.875" style="127" customWidth="1"/>
    <col min="6891" max="6891" width="12.75" style="127" customWidth="1"/>
    <col min="6892" max="6892" width="0.875" style="127" customWidth="1"/>
    <col min="6893" max="6893" width="12.125" style="127" bestFit="1" customWidth="1"/>
    <col min="6894" max="6894" width="1" style="127" customWidth="1"/>
    <col min="6895" max="6895" width="12.875" style="127" customWidth="1"/>
    <col min="6896" max="7128" width="9.125" style="127"/>
    <col min="7129" max="7129" width="7.75" style="127" customWidth="1"/>
    <col min="7130" max="7130" width="7.625" style="127" customWidth="1"/>
    <col min="7131" max="7131" width="29.125" style="127" customWidth="1"/>
    <col min="7132" max="7132" width="8.125" style="127" customWidth="1"/>
    <col min="7133" max="7133" width="11.875" style="127" customWidth="1"/>
    <col min="7134" max="7134" width="0.875" style="127" customWidth="1"/>
    <col min="7135" max="7135" width="12.125" style="127" customWidth="1"/>
    <col min="7136" max="7136" width="0.875" style="127" customWidth="1"/>
    <col min="7137" max="7137" width="12.125" style="127" customWidth="1"/>
    <col min="7138" max="7138" width="0.875" style="127" customWidth="1"/>
    <col min="7139" max="7139" width="11.375" style="127" bestFit="1" customWidth="1"/>
    <col min="7140" max="7140" width="0.875" style="127" customWidth="1"/>
    <col min="7141" max="7141" width="12.125" style="127" bestFit="1" customWidth="1"/>
    <col min="7142" max="7142" width="0.75" style="127" customWidth="1"/>
    <col min="7143" max="7143" width="13.875" style="127" bestFit="1" customWidth="1"/>
    <col min="7144" max="7144" width="0.875" style="127" customWidth="1"/>
    <col min="7145" max="7145" width="14.875" style="127" bestFit="1" customWidth="1"/>
    <col min="7146" max="7146" width="0.875" style="127" customWidth="1"/>
    <col min="7147" max="7147" width="12.75" style="127" customWidth="1"/>
    <col min="7148" max="7148" width="0.875" style="127" customWidth="1"/>
    <col min="7149" max="7149" width="12.125" style="127" bestFit="1" customWidth="1"/>
    <col min="7150" max="7150" width="1" style="127" customWidth="1"/>
    <col min="7151" max="7151" width="12.875" style="127" customWidth="1"/>
    <col min="7152" max="7384" width="9.125" style="127"/>
    <col min="7385" max="7385" width="7.75" style="127" customWidth="1"/>
    <col min="7386" max="7386" width="7.625" style="127" customWidth="1"/>
    <col min="7387" max="7387" width="29.125" style="127" customWidth="1"/>
    <col min="7388" max="7388" width="8.125" style="127" customWidth="1"/>
    <col min="7389" max="7389" width="11.875" style="127" customWidth="1"/>
    <col min="7390" max="7390" width="0.875" style="127" customWidth="1"/>
    <col min="7391" max="7391" width="12.125" style="127" customWidth="1"/>
    <col min="7392" max="7392" width="0.875" style="127" customWidth="1"/>
    <col min="7393" max="7393" width="12.125" style="127" customWidth="1"/>
    <col min="7394" max="7394" width="0.875" style="127" customWidth="1"/>
    <col min="7395" max="7395" width="11.375" style="127" bestFit="1" customWidth="1"/>
    <col min="7396" max="7396" width="0.875" style="127" customWidth="1"/>
    <col min="7397" max="7397" width="12.125" style="127" bestFit="1" customWidth="1"/>
    <col min="7398" max="7398" width="0.75" style="127" customWidth="1"/>
    <col min="7399" max="7399" width="13.875" style="127" bestFit="1" customWidth="1"/>
    <col min="7400" max="7400" width="0.875" style="127" customWidth="1"/>
    <col min="7401" max="7401" width="14.875" style="127" bestFit="1" customWidth="1"/>
    <col min="7402" max="7402" width="0.875" style="127" customWidth="1"/>
    <col min="7403" max="7403" width="12.75" style="127" customWidth="1"/>
    <col min="7404" max="7404" width="0.875" style="127" customWidth="1"/>
    <col min="7405" max="7405" width="12.125" style="127" bestFit="1" customWidth="1"/>
    <col min="7406" max="7406" width="1" style="127" customWidth="1"/>
    <col min="7407" max="7407" width="12.875" style="127" customWidth="1"/>
    <col min="7408" max="7640" width="9.125" style="127"/>
    <col min="7641" max="7641" width="7.75" style="127" customWidth="1"/>
    <col min="7642" max="7642" width="7.625" style="127" customWidth="1"/>
    <col min="7643" max="7643" width="29.125" style="127" customWidth="1"/>
    <col min="7644" max="7644" width="8.125" style="127" customWidth="1"/>
    <col min="7645" max="7645" width="11.875" style="127" customWidth="1"/>
    <col min="7646" max="7646" width="0.875" style="127" customWidth="1"/>
    <col min="7647" max="7647" width="12.125" style="127" customWidth="1"/>
    <col min="7648" max="7648" width="0.875" style="127" customWidth="1"/>
    <col min="7649" max="7649" width="12.125" style="127" customWidth="1"/>
    <col min="7650" max="7650" width="0.875" style="127" customWidth="1"/>
    <col min="7651" max="7651" width="11.375" style="127" bestFit="1" customWidth="1"/>
    <col min="7652" max="7652" width="0.875" style="127" customWidth="1"/>
    <col min="7653" max="7653" width="12.125" style="127" bestFit="1" customWidth="1"/>
    <col min="7654" max="7654" width="0.75" style="127" customWidth="1"/>
    <col min="7655" max="7655" width="13.875" style="127" bestFit="1" customWidth="1"/>
    <col min="7656" max="7656" width="0.875" style="127" customWidth="1"/>
    <col min="7657" max="7657" width="14.875" style="127" bestFit="1" customWidth="1"/>
    <col min="7658" max="7658" width="0.875" style="127" customWidth="1"/>
    <col min="7659" max="7659" width="12.75" style="127" customWidth="1"/>
    <col min="7660" max="7660" width="0.875" style="127" customWidth="1"/>
    <col min="7661" max="7661" width="12.125" style="127" bestFit="1" customWidth="1"/>
    <col min="7662" max="7662" width="1" style="127" customWidth="1"/>
    <col min="7663" max="7663" width="12.875" style="127" customWidth="1"/>
    <col min="7664" max="7896" width="9.125" style="127"/>
    <col min="7897" max="7897" width="7.75" style="127" customWidth="1"/>
    <col min="7898" max="7898" width="7.625" style="127" customWidth="1"/>
    <col min="7899" max="7899" width="29.125" style="127" customWidth="1"/>
    <col min="7900" max="7900" width="8.125" style="127" customWidth="1"/>
    <col min="7901" max="7901" width="11.875" style="127" customWidth="1"/>
    <col min="7902" max="7902" width="0.875" style="127" customWidth="1"/>
    <col min="7903" max="7903" width="12.125" style="127" customWidth="1"/>
    <col min="7904" max="7904" width="0.875" style="127" customWidth="1"/>
    <col min="7905" max="7905" width="12.125" style="127" customWidth="1"/>
    <col min="7906" max="7906" width="0.875" style="127" customWidth="1"/>
    <col min="7907" max="7907" width="11.375" style="127" bestFit="1" customWidth="1"/>
    <col min="7908" max="7908" width="0.875" style="127" customWidth="1"/>
    <col min="7909" max="7909" width="12.125" style="127" bestFit="1" customWidth="1"/>
    <col min="7910" max="7910" width="0.75" style="127" customWidth="1"/>
    <col min="7911" max="7911" width="13.875" style="127" bestFit="1" customWidth="1"/>
    <col min="7912" max="7912" width="0.875" style="127" customWidth="1"/>
    <col min="7913" max="7913" width="14.875" style="127" bestFit="1" customWidth="1"/>
    <col min="7914" max="7914" width="0.875" style="127" customWidth="1"/>
    <col min="7915" max="7915" width="12.75" style="127" customWidth="1"/>
    <col min="7916" max="7916" width="0.875" style="127" customWidth="1"/>
    <col min="7917" max="7917" width="12.125" style="127" bestFit="1" customWidth="1"/>
    <col min="7918" max="7918" width="1" style="127" customWidth="1"/>
    <col min="7919" max="7919" width="12.875" style="127" customWidth="1"/>
    <col min="7920" max="8152" width="9.125" style="127"/>
    <col min="8153" max="8153" width="7.75" style="127" customWidth="1"/>
    <col min="8154" max="8154" width="7.625" style="127" customWidth="1"/>
    <col min="8155" max="8155" width="29.125" style="127" customWidth="1"/>
    <col min="8156" max="8156" width="8.125" style="127" customWidth="1"/>
    <col min="8157" max="8157" width="11.875" style="127" customWidth="1"/>
    <col min="8158" max="8158" width="0.875" style="127" customWidth="1"/>
    <col min="8159" max="8159" width="12.125" style="127" customWidth="1"/>
    <col min="8160" max="8160" width="0.875" style="127" customWidth="1"/>
    <col min="8161" max="8161" width="12.125" style="127" customWidth="1"/>
    <col min="8162" max="8162" width="0.875" style="127" customWidth="1"/>
    <col min="8163" max="8163" width="11.375" style="127" bestFit="1" customWidth="1"/>
    <col min="8164" max="8164" width="0.875" style="127" customWidth="1"/>
    <col min="8165" max="8165" width="12.125" style="127" bestFit="1" customWidth="1"/>
    <col min="8166" max="8166" width="0.75" style="127" customWidth="1"/>
    <col min="8167" max="8167" width="13.875" style="127" bestFit="1" customWidth="1"/>
    <col min="8168" max="8168" width="0.875" style="127" customWidth="1"/>
    <col min="8169" max="8169" width="14.875" style="127" bestFit="1" customWidth="1"/>
    <col min="8170" max="8170" width="0.875" style="127" customWidth="1"/>
    <col min="8171" max="8171" width="12.75" style="127" customWidth="1"/>
    <col min="8172" max="8172" width="0.875" style="127" customWidth="1"/>
    <col min="8173" max="8173" width="12.125" style="127" bestFit="1" customWidth="1"/>
    <col min="8174" max="8174" width="1" style="127" customWidth="1"/>
    <col min="8175" max="8175" width="12.875" style="127" customWidth="1"/>
    <col min="8176" max="8408" width="9.125" style="127"/>
    <col min="8409" max="8409" width="7.75" style="127" customWidth="1"/>
    <col min="8410" max="8410" width="7.625" style="127" customWidth="1"/>
    <col min="8411" max="8411" width="29.125" style="127" customWidth="1"/>
    <col min="8412" max="8412" width="8.125" style="127" customWidth="1"/>
    <col min="8413" max="8413" width="11.875" style="127" customWidth="1"/>
    <col min="8414" max="8414" width="0.875" style="127" customWidth="1"/>
    <col min="8415" max="8415" width="12.125" style="127" customWidth="1"/>
    <col min="8416" max="8416" width="0.875" style="127" customWidth="1"/>
    <col min="8417" max="8417" width="12.125" style="127" customWidth="1"/>
    <col min="8418" max="8418" width="0.875" style="127" customWidth="1"/>
    <col min="8419" max="8419" width="11.375" style="127" bestFit="1" customWidth="1"/>
    <col min="8420" max="8420" width="0.875" style="127" customWidth="1"/>
    <col min="8421" max="8421" width="12.125" style="127" bestFit="1" customWidth="1"/>
    <col min="8422" max="8422" width="0.75" style="127" customWidth="1"/>
    <col min="8423" max="8423" width="13.875" style="127" bestFit="1" customWidth="1"/>
    <col min="8424" max="8424" width="0.875" style="127" customWidth="1"/>
    <col min="8425" max="8425" width="14.875" style="127" bestFit="1" customWidth="1"/>
    <col min="8426" max="8426" width="0.875" style="127" customWidth="1"/>
    <col min="8427" max="8427" width="12.75" style="127" customWidth="1"/>
    <col min="8428" max="8428" width="0.875" style="127" customWidth="1"/>
    <col min="8429" max="8429" width="12.125" style="127" bestFit="1" customWidth="1"/>
    <col min="8430" max="8430" width="1" style="127" customWidth="1"/>
    <col min="8431" max="8431" width="12.875" style="127" customWidth="1"/>
    <col min="8432" max="8664" width="9.125" style="127"/>
    <col min="8665" max="8665" width="7.75" style="127" customWidth="1"/>
    <col min="8666" max="8666" width="7.625" style="127" customWidth="1"/>
    <col min="8667" max="8667" width="29.125" style="127" customWidth="1"/>
    <col min="8668" max="8668" width="8.125" style="127" customWidth="1"/>
    <col min="8669" max="8669" width="11.875" style="127" customWidth="1"/>
    <col min="8670" max="8670" width="0.875" style="127" customWidth="1"/>
    <col min="8671" max="8671" width="12.125" style="127" customWidth="1"/>
    <col min="8672" max="8672" width="0.875" style="127" customWidth="1"/>
    <col min="8673" max="8673" width="12.125" style="127" customWidth="1"/>
    <col min="8674" max="8674" width="0.875" style="127" customWidth="1"/>
    <col min="8675" max="8675" width="11.375" style="127" bestFit="1" customWidth="1"/>
    <col min="8676" max="8676" width="0.875" style="127" customWidth="1"/>
    <col min="8677" max="8677" width="12.125" style="127" bestFit="1" customWidth="1"/>
    <col min="8678" max="8678" width="0.75" style="127" customWidth="1"/>
    <col min="8679" max="8679" width="13.875" style="127" bestFit="1" customWidth="1"/>
    <col min="8680" max="8680" width="0.875" style="127" customWidth="1"/>
    <col min="8681" max="8681" width="14.875" style="127" bestFit="1" customWidth="1"/>
    <col min="8682" max="8682" width="0.875" style="127" customWidth="1"/>
    <col min="8683" max="8683" width="12.75" style="127" customWidth="1"/>
    <col min="8684" max="8684" width="0.875" style="127" customWidth="1"/>
    <col min="8685" max="8685" width="12.125" style="127" bestFit="1" customWidth="1"/>
    <col min="8686" max="8686" width="1" style="127" customWidth="1"/>
    <col min="8687" max="8687" width="12.875" style="127" customWidth="1"/>
    <col min="8688" max="8920" width="9.125" style="127"/>
    <col min="8921" max="8921" width="7.75" style="127" customWidth="1"/>
    <col min="8922" max="8922" width="7.625" style="127" customWidth="1"/>
    <col min="8923" max="8923" width="29.125" style="127" customWidth="1"/>
    <col min="8924" max="8924" width="8.125" style="127" customWidth="1"/>
    <col min="8925" max="8925" width="11.875" style="127" customWidth="1"/>
    <col min="8926" max="8926" width="0.875" style="127" customWidth="1"/>
    <col min="8927" max="8927" width="12.125" style="127" customWidth="1"/>
    <col min="8928" max="8928" width="0.875" style="127" customWidth="1"/>
    <col min="8929" max="8929" width="12.125" style="127" customWidth="1"/>
    <col min="8930" max="8930" width="0.875" style="127" customWidth="1"/>
    <col min="8931" max="8931" width="11.375" style="127" bestFit="1" customWidth="1"/>
    <col min="8932" max="8932" width="0.875" style="127" customWidth="1"/>
    <col min="8933" max="8933" width="12.125" style="127" bestFit="1" customWidth="1"/>
    <col min="8934" max="8934" width="0.75" style="127" customWidth="1"/>
    <col min="8935" max="8935" width="13.875" style="127" bestFit="1" customWidth="1"/>
    <col min="8936" max="8936" width="0.875" style="127" customWidth="1"/>
    <col min="8937" max="8937" width="14.875" style="127" bestFit="1" customWidth="1"/>
    <col min="8938" max="8938" width="0.875" style="127" customWidth="1"/>
    <col min="8939" max="8939" width="12.75" style="127" customWidth="1"/>
    <col min="8940" max="8940" width="0.875" style="127" customWidth="1"/>
    <col min="8941" max="8941" width="12.125" style="127" bestFit="1" customWidth="1"/>
    <col min="8942" max="8942" width="1" style="127" customWidth="1"/>
    <col min="8943" max="8943" width="12.875" style="127" customWidth="1"/>
    <col min="8944" max="9176" width="9.125" style="127"/>
    <col min="9177" max="9177" width="7.75" style="127" customWidth="1"/>
    <col min="9178" max="9178" width="7.625" style="127" customWidth="1"/>
    <col min="9179" max="9179" width="29.125" style="127" customWidth="1"/>
    <col min="9180" max="9180" width="8.125" style="127" customWidth="1"/>
    <col min="9181" max="9181" width="11.875" style="127" customWidth="1"/>
    <col min="9182" max="9182" width="0.875" style="127" customWidth="1"/>
    <col min="9183" max="9183" width="12.125" style="127" customWidth="1"/>
    <col min="9184" max="9184" width="0.875" style="127" customWidth="1"/>
    <col min="9185" max="9185" width="12.125" style="127" customWidth="1"/>
    <col min="9186" max="9186" width="0.875" style="127" customWidth="1"/>
    <col min="9187" max="9187" width="11.375" style="127" bestFit="1" customWidth="1"/>
    <col min="9188" max="9188" width="0.875" style="127" customWidth="1"/>
    <col min="9189" max="9189" width="12.125" style="127" bestFit="1" customWidth="1"/>
    <col min="9190" max="9190" width="0.75" style="127" customWidth="1"/>
    <col min="9191" max="9191" width="13.875" style="127" bestFit="1" customWidth="1"/>
    <col min="9192" max="9192" width="0.875" style="127" customWidth="1"/>
    <col min="9193" max="9193" width="14.875" style="127" bestFit="1" customWidth="1"/>
    <col min="9194" max="9194" width="0.875" style="127" customWidth="1"/>
    <col min="9195" max="9195" width="12.75" style="127" customWidth="1"/>
    <col min="9196" max="9196" width="0.875" style="127" customWidth="1"/>
    <col min="9197" max="9197" width="12.125" style="127" bestFit="1" customWidth="1"/>
    <col min="9198" max="9198" width="1" style="127" customWidth="1"/>
    <col min="9199" max="9199" width="12.875" style="127" customWidth="1"/>
    <col min="9200" max="9432" width="9.125" style="127"/>
    <col min="9433" max="9433" width="7.75" style="127" customWidth="1"/>
    <col min="9434" max="9434" width="7.625" style="127" customWidth="1"/>
    <col min="9435" max="9435" width="29.125" style="127" customWidth="1"/>
    <col min="9436" max="9436" width="8.125" style="127" customWidth="1"/>
    <col min="9437" max="9437" width="11.875" style="127" customWidth="1"/>
    <col min="9438" max="9438" width="0.875" style="127" customWidth="1"/>
    <col min="9439" max="9439" width="12.125" style="127" customWidth="1"/>
    <col min="9440" max="9440" width="0.875" style="127" customWidth="1"/>
    <col min="9441" max="9441" width="12.125" style="127" customWidth="1"/>
    <col min="9442" max="9442" width="0.875" style="127" customWidth="1"/>
    <col min="9443" max="9443" width="11.375" style="127" bestFit="1" customWidth="1"/>
    <col min="9444" max="9444" width="0.875" style="127" customWidth="1"/>
    <col min="9445" max="9445" width="12.125" style="127" bestFit="1" customWidth="1"/>
    <col min="9446" max="9446" width="0.75" style="127" customWidth="1"/>
    <col min="9447" max="9447" width="13.875" style="127" bestFit="1" customWidth="1"/>
    <col min="9448" max="9448" width="0.875" style="127" customWidth="1"/>
    <col min="9449" max="9449" width="14.875" style="127" bestFit="1" customWidth="1"/>
    <col min="9450" max="9450" width="0.875" style="127" customWidth="1"/>
    <col min="9451" max="9451" width="12.75" style="127" customWidth="1"/>
    <col min="9452" max="9452" width="0.875" style="127" customWidth="1"/>
    <col min="9453" max="9453" width="12.125" style="127" bestFit="1" customWidth="1"/>
    <col min="9454" max="9454" width="1" style="127" customWidth="1"/>
    <col min="9455" max="9455" width="12.875" style="127" customWidth="1"/>
    <col min="9456" max="9688" width="9.125" style="127"/>
    <col min="9689" max="9689" width="7.75" style="127" customWidth="1"/>
    <col min="9690" max="9690" width="7.625" style="127" customWidth="1"/>
    <col min="9691" max="9691" width="29.125" style="127" customWidth="1"/>
    <col min="9692" max="9692" width="8.125" style="127" customWidth="1"/>
    <col min="9693" max="9693" width="11.875" style="127" customWidth="1"/>
    <col min="9694" max="9694" width="0.875" style="127" customWidth="1"/>
    <col min="9695" max="9695" width="12.125" style="127" customWidth="1"/>
    <col min="9696" max="9696" width="0.875" style="127" customWidth="1"/>
    <col min="9697" max="9697" width="12.125" style="127" customWidth="1"/>
    <col min="9698" max="9698" width="0.875" style="127" customWidth="1"/>
    <col min="9699" max="9699" width="11.375" style="127" bestFit="1" customWidth="1"/>
    <col min="9700" max="9700" width="0.875" style="127" customWidth="1"/>
    <col min="9701" max="9701" width="12.125" style="127" bestFit="1" customWidth="1"/>
    <col min="9702" max="9702" width="0.75" style="127" customWidth="1"/>
    <col min="9703" max="9703" width="13.875" style="127" bestFit="1" customWidth="1"/>
    <col min="9704" max="9704" width="0.875" style="127" customWidth="1"/>
    <col min="9705" max="9705" width="14.875" style="127" bestFit="1" customWidth="1"/>
    <col min="9706" max="9706" width="0.875" style="127" customWidth="1"/>
    <col min="9707" max="9707" width="12.75" style="127" customWidth="1"/>
    <col min="9708" max="9708" width="0.875" style="127" customWidth="1"/>
    <col min="9709" max="9709" width="12.125" style="127" bestFit="1" customWidth="1"/>
    <col min="9710" max="9710" width="1" style="127" customWidth="1"/>
    <col min="9711" max="9711" width="12.875" style="127" customWidth="1"/>
    <col min="9712" max="9944" width="9.125" style="127"/>
    <col min="9945" max="9945" width="7.75" style="127" customWidth="1"/>
    <col min="9946" max="9946" width="7.625" style="127" customWidth="1"/>
    <col min="9947" max="9947" width="29.125" style="127" customWidth="1"/>
    <col min="9948" max="9948" width="8.125" style="127" customWidth="1"/>
    <col min="9949" max="9949" width="11.875" style="127" customWidth="1"/>
    <col min="9950" max="9950" width="0.875" style="127" customWidth="1"/>
    <col min="9951" max="9951" width="12.125" style="127" customWidth="1"/>
    <col min="9952" max="9952" width="0.875" style="127" customWidth="1"/>
    <col min="9953" max="9953" width="12.125" style="127" customWidth="1"/>
    <col min="9954" max="9954" width="0.875" style="127" customWidth="1"/>
    <col min="9955" max="9955" width="11.375" style="127" bestFit="1" customWidth="1"/>
    <col min="9956" max="9956" width="0.875" style="127" customWidth="1"/>
    <col min="9957" max="9957" width="12.125" style="127" bestFit="1" customWidth="1"/>
    <col min="9958" max="9958" width="0.75" style="127" customWidth="1"/>
    <col min="9959" max="9959" width="13.875" style="127" bestFit="1" customWidth="1"/>
    <col min="9960" max="9960" width="0.875" style="127" customWidth="1"/>
    <col min="9961" max="9961" width="14.875" style="127" bestFit="1" customWidth="1"/>
    <col min="9962" max="9962" width="0.875" style="127" customWidth="1"/>
    <col min="9963" max="9963" width="12.75" style="127" customWidth="1"/>
    <col min="9964" max="9964" width="0.875" style="127" customWidth="1"/>
    <col min="9965" max="9965" width="12.125" style="127" bestFit="1" customWidth="1"/>
    <col min="9966" max="9966" width="1" style="127" customWidth="1"/>
    <col min="9967" max="9967" width="12.875" style="127" customWidth="1"/>
    <col min="9968" max="10200" width="9.125" style="127"/>
    <col min="10201" max="10201" width="7.75" style="127" customWidth="1"/>
    <col min="10202" max="10202" width="7.625" style="127" customWidth="1"/>
    <col min="10203" max="10203" width="29.125" style="127" customWidth="1"/>
    <col min="10204" max="10204" width="8.125" style="127" customWidth="1"/>
    <col min="10205" max="10205" width="11.875" style="127" customWidth="1"/>
    <col min="10206" max="10206" width="0.875" style="127" customWidth="1"/>
    <col min="10207" max="10207" width="12.125" style="127" customWidth="1"/>
    <col min="10208" max="10208" width="0.875" style="127" customWidth="1"/>
    <col min="10209" max="10209" width="12.125" style="127" customWidth="1"/>
    <col min="10210" max="10210" width="0.875" style="127" customWidth="1"/>
    <col min="10211" max="10211" width="11.375" style="127" bestFit="1" customWidth="1"/>
    <col min="10212" max="10212" width="0.875" style="127" customWidth="1"/>
    <col min="10213" max="10213" width="12.125" style="127" bestFit="1" customWidth="1"/>
    <col min="10214" max="10214" width="0.75" style="127" customWidth="1"/>
    <col min="10215" max="10215" width="13.875" style="127" bestFit="1" customWidth="1"/>
    <col min="10216" max="10216" width="0.875" style="127" customWidth="1"/>
    <col min="10217" max="10217" width="14.875" style="127" bestFit="1" customWidth="1"/>
    <col min="10218" max="10218" width="0.875" style="127" customWidth="1"/>
    <col min="10219" max="10219" width="12.75" style="127" customWidth="1"/>
    <col min="10220" max="10220" width="0.875" style="127" customWidth="1"/>
    <col min="10221" max="10221" width="12.125" style="127" bestFit="1" customWidth="1"/>
    <col min="10222" max="10222" width="1" style="127" customWidth="1"/>
    <col min="10223" max="10223" width="12.875" style="127" customWidth="1"/>
    <col min="10224" max="10456" width="9.125" style="127"/>
    <col min="10457" max="10457" width="7.75" style="127" customWidth="1"/>
    <col min="10458" max="10458" width="7.625" style="127" customWidth="1"/>
    <col min="10459" max="10459" width="29.125" style="127" customWidth="1"/>
    <col min="10460" max="10460" width="8.125" style="127" customWidth="1"/>
    <col min="10461" max="10461" width="11.875" style="127" customWidth="1"/>
    <col min="10462" max="10462" width="0.875" style="127" customWidth="1"/>
    <col min="10463" max="10463" width="12.125" style="127" customWidth="1"/>
    <col min="10464" max="10464" width="0.875" style="127" customWidth="1"/>
    <col min="10465" max="10465" width="12.125" style="127" customWidth="1"/>
    <col min="10466" max="10466" width="0.875" style="127" customWidth="1"/>
    <col min="10467" max="10467" width="11.375" style="127" bestFit="1" customWidth="1"/>
    <col min="10468" max="10468" width="0.875" style="127" customWidth="1"/>
    <col min="10469" max="10469" width="12.125" style="127" bestFit="1" customWidth="1"/>
    <col min="10470" max="10470" width="0.75" style="127" customWidth="1"/>
    <col min="10471" max="10471" width="13.875" style="127" bestFit="1" customWidth="1"/>
    <col min="10472" max="10472" width="0.875" style="127" customWidth="1"/>
    <col min="10473" max="10473" width="14.875" style="127" bestFit="1" customWidth="1"/>
    <col min="10474" max="10474" width="0.875" style="127" customWidth="1"/>
    <col min="10475" max="10475" width="12.75" style="127" customWidth="1"/>
    <col min="10476" max="10476" width="0.875" style="127" customWidth="1"/>
    <col min="10477" max="10477" width="12.125" style="127" bestFit="1" customWidth="1"/>
    <col min="10478" max="10478" width="1" style="127" customWidth="1"/>
    <col min="10479" max="10479" width="12.875" style="127" customWidth="1"/>
    <col min="10480" max="10712" width="9.125" style="127"/>
    <col min="10713" max="10713" width="7.75" style="127" customWidth="1"/>
    <col min="10714" max="10714" width="7.625" style="127" customWidth="1"/>
    <col min="10715" max="10715" width="29.125" style="127" customWidth="1"/>
    <col min="10716" max="10716" width="8.125" style="127" customWidth="1"/>
    <col min="10717" max="10717" width="11.875" style="127" customWidth="1"/>
    <col min="10718" max="10718" width="0.875" style="127" customWidth="1"/>
    <col min="10719" max="10719" width="12.125" style="127" customWidth="1"/>
    <col min="10720" max="10720" width="0.875" style="127" customWidth="1"/>
    <col min="10721" max="10721" width="12.125" style="127" customWidth="1"/>
    <col min="10722" max="10722" width="0.875" style="127" customWidth="1"/>
    <col min="10723" max="10723" width="11.375" style="127" bestFit="1" customWidth="1"/>
    <col min="10724" max="10724" width="0.875" style="127" customWidth="1"/>
    <col min="10725" max="10725" width="12.125" style="127" bestFit="1" customWidth="1"/>
    <col min="10726" max="10726" width="0.75" style="127" customWidth="1"/>
    <col min="10727" max="10727" width="13.875" style="127" bestFit="1" customWidth="1"/>
    <col min="10728" max="10728" width="0.875" style="127" customWidth="1"/>
    <col min="10729" max="10729" width="14.875" style="127" bestFit="1" customWidth="1"/>
    <col min="10730" max="10730" width="0.875" style="127" customWidth="1"/>
    <col min="10731" max="10731" width="12.75" style="127" customWidth="1"/>
    <col min="10732" max="10732" width="0.875" style="127" customWidth="1"/>
    <col min="10733" max="10733" width="12.125" style="127" bestFit="1" customWidth="1"/>
    <col min="10734" max="10734" width="1" style="127" customWidth="1"/>
    <col min="10735" max="10735" width="12.875" style="127" customWidth="1"/>
    <col min="10736" max="10968" width="9.125" style="127"/>
    <col min="10969" max="10969" width="7.75" style="127" customWidth="1"/>
    <col min="10970" max="10970" width="7.625" style="127" customWidth="1"/>
    <col min="10971" max="10971" width="29.125" style="127" customWidth="1"/>
    <col min="10972" max="10972" width="8.125" style="127" customWidth="1"/>
    <col min="10973" max="10973" width="11.875" style="127" customWidth="1"/>
    <col min="10974" max="10974" width="0.875" style="127" customWidth="1"/>
    <col min="10975" max="10975" width="12.125" style="127" customWidth="1"/>
    <col min="10976" max="10976" width="0.875" style="127" customWidth="1"/>
    <col min="10977" max="10977" width="12.125" style="127" customWidth="1"/>
    <col min="10978" max="10978" width="0.875" style="127" customWidth="1"/>
    <col min="10979" max="10979" width="11.375" style="127" bestFit="1" customWidth="1"/>
    <col min="10980" max="10980" width="0.875" style="127" customWidth="1"/>
    <col min="10981" max="10981" width="12.125" style="127" bestFit="1" customWidth="1"/>
    <col min="10982" max="10982" width="0.75" style="127" customWidth="1"/>
    <col min="10983" max="10983" width="13.875" style="127" bestFit="1" customWidth="1"/>
    <col min="10984" max="10984" width="0.875" style="127" customWidth="1"/>
    <col min="10985" max="10985" width="14.875" style="127" bestFit="1" customWidth="1"/>
    <col min="10986" max="10986" width="0.875" style="127" customWidth="1"/>
    <col min="10987" max="10987" width="12.75" style="127" customWidth="1"/>
    <col min="10988" max="10988" width="0.875" style="127" customWidth="1"/>
    <col min="10989" max="10989" width="12.125" style="127" bestFit="1" customWidth="1"/>
    <col min="10990" max="10990" width="1" style="127" customWidth="1"/>
    <col min="10991" max="10991" width="12.875" style="127" customWidth="1"/>
    <col min="10992" max="11224" width="9.125" style="127"/>
    <col min="11225" max="11225" width="7.75" style="127" customWidth="1"/>
    <col min="11226" max="11226" width="7.625" style="127" customWidth="1"/>
    <col min="11227" max="11227" width="29.125" style="127" customWidth="1"/>
    <col min="11228" max="11228" width="8.125" style="127" customWidth="1"/>
    <col min="11229" max="11229" width="11.875" style="127" customWidth="1"/>
    <col min="11230" max="11230" width="0.875" style="127" customWidth="1"/>
    <col min="11231" max="11231" width="12.125" style="127" customWidth="1"/>
    <col min="11232" max="11232" width="0.875" style="127" customWidth="1"/>
    <col min="11233" max="11233" width="12.125" style="127" customWidth="1"/>
    <col min="11234" max="11234" width="0.875" style="127" customWidth="1"/>
    <col min="11235" max="11235" width="11.375" style="127" bestFit="1" customWidth="1"/>
    <col min="11236" max="11236" width="0.875" style="127" customWidth="1"/>
    <col min="11237" max="11237" width="12.125" style="127" bestFit="1" customWidth="1"/>
    <col min="11238" max="11238" width="0.75" style="127" customWidth="1"/>
    <col min="11239" max="11239" width="13.875" style="127" bestFit="1" customWidth="1"/>
    <col min="11240" max="11240" width="0.875" style="127" customWidth="1"/>
    <col min="11241" max="11241" width="14.875" style="127" bestFit="1" customWidth="1"/>
    <col min="11242" max="11242" width="0.875" style="127" customWidth="1"/>
    <col min="11243" max="11243" width="12.75" style="127" customWidth="1"/>
    <col min="11244" max="11244" width="0.875" style="127" customWidth="1"/>
    <col min="11245" max="11245" width="12.125" style="127" bestFit="1" customWidth="1"/>
    <col min="11246" max="11246" width="1" style="127" customWidth="1"/>
    <col min="11247" max="11247" width="12.875" style="127" customWidth="1"/>
    <col min="11248" max="11480" width="9.125" style="127"/>
    <col min="11481" max="11481" width="7.75" style="127" customWidth="1"/>
    <col min="11482" max="11482" width="7.625" style="127" customWidth="1"/>
    <col min="11483" max="11483" width="29.125" style="127" customWidth="1"/>
    <col min="11484" max="11484" width="8.125" style="127" customWidth="1"/>
    <col min="11485" max="11485" width="11.875" style="127" customWidth="1"/>
    <col min="11486" max="11486" width="0.875" style="127" customWidth="1"/>
    <col min="11487" max="11487" width="12.125" style="127" customWidth="1"/>
    <col min="11488" max="11488" width="0.875" style="127" customWidth="1"/>
    <col min="11489" max="11489" width="12.125" style="127" customWidth="1"/>
    <col min="11490" max="11490" width="0.875" style="127" customWidth="1"/>
    <col min="11491" max="11491" width="11.375" style="127" bestFit="1" customWidth="1"/>
    <col min="11492" max="11492" width="0.875" style="127" customWidth="1"/>
    <col min="11493" max="11493" width="12.125" style="127" bestFit="1" customWidth="1"/>
    <col min="11494" max="11494" width="0.75" style="127" customWidth="1"/>
    <col min="11495" max="11495" width="13.875" style="127" bestFit="1" customWidth="1"/>
    <col min="11496" max="11496" width="0.875" style="127" customWidth="1"/>
    <col min="11497" max="11497" width="14.875" style="127" bestFit="1" customWidth="1"/>
    <col min="11498" max="11498" width="0.875" style="127" customWidth="1"/>
    <col min="11499" max="11499" width="12.75" style="127" customWidth="1"/>
    <col min="11500" max="11500" width="0.875" style="127" customWidth="1"/>
    <col min="11501" max="11501" width="12.125" style="127" bestFit="1" customWidth="1"/>
    <col min="11502" max="11502" width="1" style="127" customWidth="1"/>
    <col min="11503" max="11503" width="12.875" style="127" customWidth="1"/>
    <col min="11504" max="11736" width="9.125" style="127"/>
    <col min="11737" max="11737" width="7.75" style="127" customWidth="1"/>
    <col min="11738" max="11738" width="7.625" style="127" customWidth="1"/>
    <col min="11739" max="11739" width="29.125" style="127" customWidth="1"/>
    <col min="11740" max="11740" width="8.125" style="127" customWidth="1"/>
    <col min="11741" max="11741" width="11.875" style="127" customWidth="1"/>
    <col min="11742" max="11742" width="0.875" style="127" customWidth="1"/>
    <col min="11743" max="11743" width="12.125" style="127" customWidth="1"/>
    <col min="11744" max="11744" width="0.875" style="127" customWidth="1"/>
    <col min="11745" max="11745" width="12.125" style="127" customWidth="1"/>
    <col min="11746" max="11746" width="0.875" style="127" customWidth="1"/>
    <col min="11747" max="11747" width="11.375" style="127" bestFit="1" customWidth="1"/>
    <col min="11748" max="11748" width="0.875" style="127" customWidth="1"/>
    <col min="11749" max="11749" width="12.125" style="127" bestFit="1" customWidth="1"/>
    <col min="11750" max="11750" width="0.75" style="127" customWidth="1"/>
    <col min="11751" max="11751" width="13.875" style="127" bestFit="1" customWidth="1"/>
    <col min="11752" max="11752" width="0.875" style="127" customWidth="1"/>
    <col min="11753" max="11753" width="14.875" style="127" bestFit="1" customWidth="1"/>
    <col min="11754" max="11754" width="0.875" style="127" customWidth="1"/>
    <col min="11755" max="11755" width="12.75" style="127" customWidth="1"/>
    <col min="11756" max="11756" width="0.875" style="127" customWidth="1"/>
    <col min="11757" max="11757" width="12.125" style="127" bestFit="1" customWidth="1"/>
    <col min="11758" max="11758" width="1" style="127" customWidth="1"/>
    <col min="11759" max="11759" width="12.875" style="127" customWidth="1"/>
    <col min="11760" max="11992" width="9.125" style="127"/>
    <col min="11993" max="11993" width="7.75" style="127" customWidth="1"/>
    <col min="11994" max="11994" width="7.625" style="127" customWidth="1"/>
    <col min="11995" max="11995" width="29.125" style="127" customWidth="1"/>
    <col min="11996" max="11996" width="8.125" style="127" customWidth="1"/>
    <col min="11997" max="11997" width="11.875" style="127" customWidth="1"/>
    <col min="11998" max="11998" width="0.875" style="127" customWidth="1"/>
    <col min="11999" max="11999" width="12.125" style="127" customWidth="1"/>
    <col min="12000" max="12000" width="0.875" style="127" customWidth="1"/>
    <col min="12001" max="12001" width="12.125" style="127" customWidth="1"/>
    <col min="12002" max="12002" width="0.875" style="127" customWidth="1"/>
    <col min="12003" max="12003" width="11.375" style="127" bestFit="1" customWidth="1"/>
    <col min="12004" max="12004" width="0.875" style="127" customWidth="1"/>
    <col min="12005" max="12005" width="12.125" style="127" bestFit="1" customWidth="1"/>
    <col min="12006" max="12006" width="0.75" style="127" customWidth="1"/>
    <col min="12007" max="12007" width="13.875" style="127" bestFit="1" customWidth="1"/>
    <col min="12008" max="12008" width="0.875" style="127" customWidth="1"/>
    <col min="12009" max="12009" width="14.875" style="127" bestFit="1" customWidth="1"/>
    <col min="12010" max="12010" width="0.875" style="127" customWidth="1"/>
    <col min="12011" max="12011" width="12.75" style="127" customWidth="1"/>
    <col min="12012" max="12012" width="0.875" style="127" customWidth="1"/>
    <col min="12013" max="12013" width="12.125" style="127" bestFit="1" customWidth="1"/>
    <col min="12014" max="12014" width="1" style="127" customWidth="1"/>
    <col min="12015" max="12015" width="12.875" style="127" customWidth="1"/>
    <col min="12016" max="12248" width="9.125" style="127"/>
    <col min="12249" max="12249" width="7.75" style="127" customWidth="1"/>
    <col min="12250" max="12250" width="7.625" style="127" customWidth="1"/>
    <col min="12251" max="12251" width="29.125" style="127" customWidth="1"/>
    <col min="12252" max="12252" width="8.125" style="127" customWidth="1"/>
    <col min="12253" max="12253" width="11.875" style="127" customWidth="1"/>
    <col min="12254" max="12254" width="0.875" style="127" customWidth="1"/>
    <col min="12255" max="12255" width="12.125" style="127" customWidth="1"/>
    <col min="12256" max="12256" width="0.875" style="127" customWidth="1"/>
    <col min="12257" max="12257" width="12.125" style="127" customWidth="1"/>
    <col min="12258" max="12258" width="0.875" style="127" customWidth="1"/>
    <col min="12259" max="12259" width="11.375" style="127" bestFit="1" customWidth="1"/>
    <col min="12260" max="12260" width="0.875" style="127" customWidth="1"/>
    <col min="12261" max="12261" width="12.125" style="127" bestFit="1" customWidth="1"/>
    <col min="12262" max="12262" width="0.75" style="127" customWidth="1"/>
    <col min="12263" max="12263" width="13.875" style="127" bestFit="1" customWidth="1"/>
    <col min="12264" max="12264" width="0.875" style="127" customWidth="1"/>
    <col min="12265" max="12265" width="14.875" style="127" bestFit="1" customWidth="1"/>
    <col min="12266" max="12266" width="0.875" style="127" customWidth="1"/>
    <col min="12267" max="12267" width="12.75" style="127" customWidth="1"/>
    <col min="12268" max="12268" width="0.875" style="127" customWidth="1"/>
    <col min="12269" max="12269" width="12.125" style="127" bestFit="1" customWidth="1"/>
    <col min="12270" max="12270" width="1" style="127" customWidth="1"/>
    <col min="12271" max="12271" width="12.875" style="127" customWidth="1"/>
    <col min="12272" max="12504" width="9.125" style="127"/>
    <col min="12505" max="12505" width="7.75" style="127" customWidth="1"/>
    <col min="12506" max="12506" width="7.625" style="127" customWidth="1"/>
    <col min="12507" max="12507" width="29.125" style="127" customWidth="1"/>
    <col min="12508" max="12508" width="8.125" style="127" customWidth="1"/>
    <col min="12509" max="12509" width="11.875" style="127" customWidth="1"/>
    <col min="12510" max="12510" width="0.875" style="127" customWidth="1"/>
    <col min="12511" max="12511" width="12.125" style="127" customWidth="1"/>
    <col min="12512" max="12512" width="0.875" style="127" customWidth="1"/>
    <col min="12513" max="12513" width="12.125" style="127" customWidth="1"/>
    <col min="12514" max="12514" width="0.875" style="127" customWidth="1"/>
    <col min="12515" max="12515" width="11.375" style="127" bestFit="1" customWidth="1"/>
    <col min="12516" max="12516" width="0.875" style="127" customWidth="1"/>
    <col min="12517" max="12517" width="12.125" style="127" bestFit="1" customWidth="1"/>
    <col min="12518" max="12518" width="0.75" style="127" customWidth="1"/>
    <col min="12519" max="12519" width="13.875" style="127" bestFit="1" customWidth="1"/>
    <col min="12520" max="12520" width="0.875" style="127" customWidth="1"/>
    <col min="12521" max="12521" width="14.875" style="127" bestFit="1" customWidth="1"/>
    <col min="12522" max="12522" width="0.875" style="127" customWidth="1"/>
    <col min="12523" max="12523" width="12.75" style="127" customWidth="1"/>
    <col min="12524" max="12524" width="0.875" style="127" customWidth="1"/>
    <col min="12525" max="12525" width="12.125" style="127" bestFit="1" customWidth="1"/>
    <col min="12526" max="12526" width="1" style="127" customWidth="1"/>
    <col min="12527" max="12527" width="12.875" style="127" customWidth="1"/>
    <col min="12528" max="12760" width="9.125" style="127"/>
    <col min="12761" max="12761" width="7.75" style="127" customWidth="1"/>
    <col min="12762" max="12762" width="7.625" style="127" customWidth="1"/>
    <col min="12763" max="12763" width="29.125" style="127" customWidth="1"/>
    <col min="12764" max="12764" width="8.125" style="127" customWidth="1"/>
    <col min="12765" max="12765" width="11.875" style="127" customWidth="1"/>
    <col min="12766" max="12766" width="0.875" style="127" customWidth="1"/>
    <col min="12767" max="12767" width="12.125" style="127" customWidth="1"/>
    <col min="12768" max="12768" width="0.875" style="127" customWidth="1"/>
    <col min="12769" max="12769" width="12.125" style="127" customWidth="1"/>
    <col min="12770" max="12770" width="0.875" style="127" customWidth="1"/>
    <col min="12771" max="12771" width="11.375" style="127" bestFit="1" customWidth="1"/>
    <col min="12772" max="12772" width="0.875" style="127" customWidth="1"/>
    <col min="12773" max="12773" width="12.125" style="127" bestFit="1" customWidth="1"/>
    <col min="12774" max="12774" width="0.75" style="127" customWidth="1"/>
    <col min="12775" max="12775" width="13.875" style="127" bestFit="1" customWidth="1"/>
    <col min="12776" max="12776" width="0.875" style="127" customWidth="1"/>
    <col min="12777" max="12777" width="14.875" style="127" bestFit="1" customWidth="1"/>
    <col min="12778" max="12778" width="0.875" style="127" customWidth="1"/>
    <col min="12779" max="12779" width="12.75" style="127" customWidth="1"/>
    <col min="12780" max="12780" width="0.875" style="127" customWidth="1"/>
    <col min="12781" max="12781" width="12.125" style="127" bestFit="1" customWidth="1"/>
    <col min="12782" max="12782" width="1" style="127" customWidth="1"/>
    <col min="12783" max="12783" width="12.875" style="127" customWidth="1"/>
    <col min="12784" max="13016" width="9.125" style="127"/>
    <col min="13017" max="13017" width="7.75" style="127" customWidth="1"/>
    <col min="13018" max="13018" width="7.625" style="127" customWidth="1"/>
    <col min="13019" max="13019" width="29.125" style="127" customWidth="1"/>
    <col min="13020" max="13020" width="8.125" style="127" customWidth="1"/>
    <col min="13021" max="13021" width="11.875" style="127" customWidth="1"/>
    <col min="13022" max="13022" width="0.875" style="127" customWidth="1"/>
    <col min="13023" max="13023" width="12.125" style="127" customWidth="1"/>
    <col min="13024" max="13024" width="0.875" style="127" customWidth="1"/>
    <col min="13025" max="13025" width="12.125" style="127" customWidth="1"/>
    <col min="13026" max="13026" width="0.875" style="127" customWidth="1"/>
    <col min="13027" max="13027" width="11.375" style="127" bestFit="1" customWidth="1"/>
    <col min="13028" max="13028" width="0.875" style="127" customWidth="1"/>
    <col min="13029" max="13029" width="12.125" style="127" bestFit="1" customWidth="1"/>
    <col min="13030" max="13030" width="0.75" style="127" customWidth="1"/>
    <col min="13031" max="13031" width="13.875" style="127" bestFit="1" customWidth="1"/>
    <col min="13032" max="13032" width="0.875" style="127" customWidth="1"/>
    <col min="13033" max="13033" width="14.875" style="127" bestFit="1" customWidth="1"/>
    <col min="13034" max="13034" width="0.875" style="127" customWidth="1"/>
    <col min="13035" max="13035" width="12.75" style="127" customWidth="1"/>
    <col min="13036" max="13036" width="0.875" style="127" customWidth="1"/>
    <col min="13037" max="13037" width="12.125" style="127" bestFit="1" customWidth="1"/>
    <col min="13038" max="13038" width="1" style="127" customWidth="1"/>
    <col min="13039" max="13039" width="12.875" style="127" customWidth="1"/>
    <col min="13040" max="13272" width="9.125" style="127"/>
    <col min="13273" max="13273" width="7.75" style="127" customWidth="1"/>
    <col min="13274" max="13274" width="7.625" style="127" customWidth="1"/>
    <col min="13275" max="13275" width="29.125" style="127" customWidth="1"/>
    <col min="13276" max="13276" width="8.125" style="127" customWidth="1"/>
    <col min="13277" max="13277" width="11.875" style="127" customWidth="1"/>
    <col min="13278" max="13278" width="0.875" style="127" customWidth="1"/>
    <col min="13279" max="13279" width="12.125" style="127" customWidth="1"/>
    <col min="13280" max="13280" width="0.875" style="127" customWidth="1"/>
    <col min="13281" max="13281" width="12.125" style="127" customWidth="1"/>
    <col min="13282" max="13282" width="0.875" style="127" customWidth="1"/>
    <col min="13283" max="13283" width="11.375" style="127" bestFit="1" customWidth="1"/>
    <col min="13284" max="13284" width="0.875" style="127" customWidth="1"/>
    <col min="13285" max="13285" width="12.125" style="127" bestFit="1" customWidth="1"/>
    <col min="13286" max="13286" width="0.75" style="127" customWidth="1"/>
    <col min="13287" max="13287" width="13.875" style="127" bestFit="1" customWidth="1"/>
    <col min="13288" max="13288" width="0.875" style="127" customWidth="1"/>
    <col min="13289" max="13289" width="14.875" style="127" bestFit="1" customWidth="1"/>
    <col min="13290" max="13290" width="0.875" style="127" customWidth="1"/>
    <col min="13291" max="13291" width="12.75" style="127" customWidth="1"/>
    <col min="13292" max="13292" width="0.875" style="127" customWidth="1"/>
    <col min="13293" max="13293" width="12.125" style="127" bestFit="1" customWidth="1"/>
    <col min="13294" max="13294" width="1" style="127" customWidth="1"/>
    <col min="13295" max="13295" width="12.875" style="127" customWidth="1"/>
    <col min="13296" max="13528" width="9.125" style="127"/>
    <col min="13529" max="13529" width="7.75" style="127" customWidth="1"/>
    <col min="13530" max="13530" width="7.625" style="127" customWidth="1"/>
    <col min="13531" max="13531" width="29.125" style="127" customWidth="1"/>
    <col min="13532" max="13532" width="8.125" style="127" customWidth="1"/>
    <col min="13533" max="13533" width="11.875" style="127" customWidth="1"/>
    <col min="13534" max="13534" width="0.875" style="127" customWidth="1"/>
    <col min="13535" max="13535" width="12.125" style="127" customWidth="1"/>
    <col min="13536" max="13536" width="0.875" style="127" customWidth="1"/>
    <col min="13537" max="13537" width="12.125" style="127" customWidth="1"/>
    <col min="13538" max="13538" width="0.875" style="127" customWidth="1"/>
    <col min="13539" max="13539" width="11.375" style="127" bestFit="1" customWidth="1"/>
    <col min="13540" max="13540" width="0.875" style="127" customWidth="1"/>
    <col min="13541" max="13541" width="12.125" style="127" bestFit="1" customWidth="1"/>
    <col min="13542" max="13542" width="0.75" style="127" customWidth="1"/>
    <col min="13543" max="13543" width="13.875" style="127" bestFit="1" customWidth="1"/>
    <col min="13544" max="13544" width="0.875" style="127" customWidth="1"/>
    <col min="13545" max="13545" width="14.875" style="127" bestFit="1" customWidth="1"/>
    <col min="13546" max="13546" width="0.875" style="127" customWidth="1"/>
    <col min="13547" max="13547" width="12.75" style="127" customWidth="1"/>
    <col min="13548" max="13548" width="0.875" style="127" customWidth="1"/>
    <col min="13549" max="13549" width="12.125" style="127" bestFit="1" customWidth="1"/>
    <col min="13550" max="13550" width="1" style="127" customWidth="1"/>
    <col min="13551" max="13551" width="12.875" style="127" customWidth="1"/>
    <col min="13552" max="13784" width="9.125" style="127"/>
    <col min="13785" max="13785" width="7.75" style="127" customWidth="1"/>
    <col min="13786" max="13786" width="7.625" style="127" customWidth="1"/>
    <col min="13787" max="13787" width="29.125" style="127" customWidth="1"/>
    <col min="13788" max="13788" width="8.125" style="127" customWidth="1"/>
    <col min="13789" max="13789" width="11.875" style="127" customWidth="1"/>
    <col min="13790" max="13790" width="0.875" style="127" customWidth="1"/>
    <col min="13791" max="13791" width="12.125" style="127" customWidth="1"/>
    <col min="13792" max="13792" width="0.875" style="127" customWidth="1"/>
    <col min="13793" max="13793" width="12.125" style="127" customWidth="1"/>
    <col min="13794" max="13794" width="0.875" style="127" customWidth="1"/>
    <col min="13795" max="13795" width="11.375" style="127" bestFit="1" customWidth="1"/>
    <col min="13796" max="13796" width="0.875" style="127" customWidth="1"/>
    <col min="13797" max="13797" width="12.125" style="127" bestFit="1" customWidth="1"/>
    <col min="13798" max="13798" width="0.75" style="127" customWidth="1"/>
    <col min="13799" max="13799" width="13.875" style="127" bestFit="1" customWidth="1"/>
    <col min="13800" max="13800" width="0.875" style="127" customWidth="1"/>
    <col min="13801" max="13801" width="14.875" style="127" bestFit="1" customWidth="1"/>
    <col min="13802" max="13802" width="0.875" style="127" customWidth="1"/>
    <col min="13803" max="13803" width="12.75" style="127" customWidth="1"/>
    <col min="13804" max="13804" width="0.875" style="127" customWidth="1"/>
    <col min="13805" max="13805" width="12.125" style="127" bestFit="1" customWidth="1"/>
    <col min="13806" max="13806" width="1" style="127" customWidth="1"/>
    <col min="13807" max="13807" width="12.875" style="127" customWidth="1"/>
    <col min="13808" max="14040" width="9.125" style="127"/>
    <col min="14041" max="14041" width="7.75" style="127" customWidth="1"/>
    <col min="14042" max="14042" width="7.625" style="127" customWidth="1"/>
    <col min="14043" max="14043" width="29.125" style="127" customWidth="1"/>
    <col min="14044" max="14044" width="8.125" style="127" customWidth="1"/>
    <col min="14045" max="14045" width="11.875" style="127" customWidth="1"/>
    <col min="14046" max="14046" width="0.875" style="127" customWidth="1"/>
    <col min="14047" max="14047" width="12.125" style="127" customWidth="1"/>
    <col min="14048" max="14048" width="0.875" style="127" customWidth="1"/>
    <col min="14049" max="14049" width="12.125" style="127" customWidth="1"/>
    <col min="14050" max="14050" width="0.875" style="127" customWidth="1"/>
    <col min="14051" max="14051" width="11.375" style="127" bestFit="1" customWidth="1"/>
    <col min="14052" max="14052" width="0.875" style="127" customWidth="1"/>
    <col min="14053" max="14053" width="12.125" style="127" bestFit="1" customWidth="1"/>
    <col min="14054" max="14054" width="0.75" style="127" customWidth="1"/>
    <col min="14055" max="14055" width="13.875" style="127" bestFit="1" customWidth="1"/>
    <col min="14056" max="14056" width="0.875" style="127" customWidth="1"/>
    <col min="14057" max="14057" width="14.875" style="127" bestFit="1" customWidth="1"/>
    <col min="14058" max="14058" width="0.875" style="127" customWidth="1"/>
    <col min="14059" max="14059" width="12.75" style="127" customWidth="1"/>
    <col min="14060" max="14060" width="0.875" style="127" customWidth="1"/>
    <col min="14061" max="14061" width="12.125" style="127" bestFit="1" customWidth="1"/>
    <col min="14062" max="14062" width="1" style="127" customWidth="1"/>
    <col min="14063" max="14063" width="12.875" style="127" customWidth="1"/>
    <col min="14064" max="14296" width="9.125" style="127"/>
    <col min="14297" max="14297" width="7.75" style="127" customWidth="1"/>
    <col min="14298" max="14298" width="7.625" style="127" customWidth="1"/>
    <col min="14299" max="14299" width="29.125" style="127" customWidth="1"/>
    <col min="14300" max="14300" width="8.125" style="127" customWidth="1"/>
    <col min="14301" max="14301" width="11.875" style="127" customWidth="1"/>
    <col min="14302" max="14302" width="0.875" style="127" customWidth="1"/>
    <col min="14303" max="14303" width="12.125" style="127" customWidth="1"/>
    <col min="14304" max="14304" width="0.875" style="127" customWidth="1"/>
    <col min="14305" max="14305" width="12.125" style="127" customWidth="1"/>
    <col min="14306" max="14306" width="0.875" style="127" customWidth="1"/>
    <col min="14307" max="14307" width="11.375" style="127" bestFit="1" customWidth="1"/>
    <col min="14308" max="14308" width="0.875" style="127" customWidth="1"/>
    <col min="14309" max="14309" width="12.125" style="127" bestFit="1" customWidth="1"/>
    <col min="14310" max="14310" width="0.75" style="127" customWidth="1"/>
    <col min="14311" max="14311" width="13.875" style="127" bestFit="1" customWidth="1"/>
    <col min="14312" max="14312" width="0.875" style="127" customWidth="1"/>
    <col min="14313" max="14313" width="14.875" style="127" bestFit="1" customWidth="1"/>
    <col min="14314" max="14314" width="0.875" style="127" customWidth="1"/>
    <col min="14315" max="14315" width="12.75" style="127" customWidth="1"/>
    <col min="14316" max="14316" width="0.875" style="127" customWidth="1"/>
    <col min="14317" max="14317" width="12.125" style="127" bestFit="1" customWidth="1"/>
    <col min="14318" max="14318" width="1" style="127" customWidth="1"/>
    <col min="14319" max="14319" width="12.875" style="127" customWidth="1"/>
    <col min="14320" max="14552" width="9.125" style="127"/>
    <col min="14553" max="14553" width="7.75" style="127" customWidth="1"/>
    <col min="14554" max="14554" width="7.625" style="127" customWidth="1"/>
    <col min="14555" max="14555" width="29.125" style="127" customWidth="1"/>
    <col min="14556" max="14556" width="8.125" style="127" customWidth="1"/>
    <col min="14557" max="14557" width="11.875" style="127" customWidth="1"/>
    <col min="14558" max="14558" width="0.875" style="127" customWidth="1"/>
    <col min="14559" max="14559" width="12.125" style="127" customWidth="1"/>
    <col min="14560" max="14560" width="0.875" style="127" customWidth="1"/>
    <col min="14561" max="14561" width="12.125" style="127" customWidth="1"/>
    <col min="14562" max="14562" width="0.875" style="127" customWidth="1"/>
    <col min="14563" max="14563" width="11.375" style="127" bestFit="1" customWidth="1"/>
    <col min="14564" max="14564" width="0.875" style="127" customWidth="1"/>
    <col min="14565" max="14565" width="12.125" style="127" bestFit="1" customWidth="1"/>
    <col min="14566" max="14566" width="0.75" style="127" customWidth="1"/>
    <col min="14567" max="14567" width="13.875" style="127" bestFit="1" customWidth="1"/>
    <col min="14568" max="14568" width="0.875" style="127" customWidth="1"/>
    <col min="14569" max="14569" width="14.875" style="127" bestFit="1" customWidth="1"/>
    <col min="14570" max="14570" width="0.875" style="127" customWidth="1"/>
    <col min="14571" max="14571" width="12.75" style="127" customWidth="1"/>
    <col min="14572" max="14572" width="0.875" style="127" customWidth="1"/>
    <col min="14573" max="14573" width="12.125" style="127" bestFit="1" customWidth="1"/>
    <col min="14574" max="14574" width="1" style="127" customWidth="1"/>
    <col min="14575" max="14575" width="12.875" style="127" customWidth="1"/>
    <col min="14576" max="14808" width="9.125" style="127"/>
    <col min="14809" max="14809" width="7.75" style="127" customWidth="1"/>
    <col min="14810" max="14810" width="7.625" style="127" customWidth="1"/>
    <col min="14811" max="14811" width="29.125" style="127" customWidth="1"/>
    <col min="14812" max="14812" width="8.125" style="127" customWidth="1"/>
    <col min="14813" max="14813" width="11.875" style="127" customWidth="1"/>
    <col min="14814" max="14814" width="0.875" style="127" customWidth="1"/>
    <col min="14815" max="14815" width="12.125" style="127" customWidth="1"/>
    <col min="14816" max="14816" width="0.875" style="127" customWidth="1"/>
    <col min="14817" max="14817" width="12.125" style="127" customWidth="1"/>
    <col min="14818" max="14818" width="0.875" style="127" customWidth="1"/>
    <col min="14819" max="14819" width="11.375" style="127" bestFit="1" customWidth="1"/>
    <col min="14820" max="14820" width="0.875" style="127" customWidth="1"/>
    <col min="14821" max="14821" width="12.125" style="127" bestFit="1" customWidth="1"/>
    <col min="14822" max="14822" width="0.75" style="127" customWidth="1"/>
    <col min="14823" max="14823" width="13.875" style="127" bestFit="1" customWidth="1"/>
    <col min="14824" max="14824" width="0.875" style="127" customWidth="1"/>
    <col min="14825" max="14825" width="14.875" style="127" bestFit="1" customWidth="1"/>
    <col min="14826" max="14826" width="0.875" style="127" customWidth="1"/>
    <col min="14827" max="14827" width="12.75" style="127" customWidth="1"/>
    <col min="14828" max="14828" width="0.875" style="127" customWidth="1"/>
    <col min="14829" max="14829" width="12.125" style="127" bestFit="1" customWidth="1"/>
    <col min="14830" max="14830" width="1" style="127" customWidth="1"/>
    <col min="14831" max="14831" width="12.875" style="127" customWidth="1"/>
    <col min="14832" max="15064" width="9.125" style="127"/>
    <col min="15065" max="15065" width="7.75" style="127" customWidth="1"/>
    <col min="15066" max="15066" width="7.625" style="127" customWidth="1"/>
    <col min="15067" max="15067" width="29.125" style="127" customWidth="1"/>
    <col min="15068" max="15068" width="8.125" style="127" customWidth="1"/>
    <col min="15069" max="15069" width="11.875" style="127" customWidth="1"/>
    <col min="15070" max="15070" width="0.875" style="127" customWidth="1"/>
    <col min="15071" max="15071" width="12.125" style="127" customWidth="1"/>
    <col min="15072" max="15072" width="0.875" style="127" customWidth="1"/>
    <col min="15073" max="15073" width="12.125" style="127" customWidth="1"/>
    <col min="15074" max="15074" width="0.875" style="127" customWidth="1"/>
    <col min="15075" max="15075" width="11.375" style="127" bestFit="1" customWidth="1"/>
    <col min="15076" max="15076" width="0.875" style="127" customWidth="1"/>
    <col min="15077" max="15077" width="12.125" style="127" bestFit="1" customWidth="1"/>
    <col min="15078" max="15078" width="0.75" style="127" customWidth="1"/>
    <col min="15079" max="15079" width="13.875" style="127" bestFit="1" customWidth="1"/>
    <col min="15080" max="15080" width="0.875" style="127" customWidth="1"/>
    <col min="15081" max="15081" width="14.875" style="127" bestFit="1" customWidth="1"/>
    <col min="15082" max="15082" width="0.875" style="127" customWidth="1"/>
    <col min="15083" max="15083" width="12.75" style="127" customWidth="1"/>
    <col min="15084" max="15084" width="0.875" style="127" customWidth="1"/>
    <col min="15085" max="15085" width="12.125" style="127" bestFit="1" customWidth="1"/>
    <col min="15086" max="15086" width="1" style="127" customWidth="1"/>
    <col min="15087" max="15087" width="12.875" style="127" customWidth="1"/>
    <col min="15088" max="15320" width="9.125" style="127"/>
    <col min="15321" max="15321" width="7.75" style="127" customWidth="1"/>
    <col min="15322" max="15322" width="7.625" style="127" customWidth="1"/>
    <col min="15323" max="15323" width="29.125" style="127" customWidth="1"/>
    <col min="15324" max="15324" width="8.125" style="127" customWidth="1"/>
    <col min="15325" max="15325" width="11.875" style="127" customWidth="1"/>
    <col min="15326" max="15326" width="0.875" style="127" customWidth="1"/>
    <col min="15327" max="15327" width="12.125" style="127" customWidth="1"/>
    <col min="15328" max="15328" width="0.875" style="127" customWidth="1"/>
    <col min="15329" max="15329" width="12.125" style="127" customWidth="1"/>
    <col min="15330" max="15330" width="0.875" style="127" customWidth="1"/>
    <col min="15331" max="15331" width="11.375" style="127" bestFit="1" customWidth="1"/>
    <col min="15332" max="15332" width="0.875" style="127" customWidth="1"/>
    <col min="15333" max="15333" width="12.125" style="127" bestFit="1" customWidth="1"/>
    <col min="15334" max="15334" width="0.75" style="127" customWidth="1"/>
    <col min="15335" max="15335" width="13.875" style="127" bestFit="1" customWidth="1"/>
    <col min="15336" max="15336" width="0.875" style="127" customWidth="1"/>
    <col min="15337" max="15337" width="14.875" style="127" bestFit="1" customWidth="1"/>
    <col min="15338" max="15338" width="0.875" style="127" customWidth="1"/>
    <col min="15339" max="15339" width="12.75" style="127" customWidth="1"/>
    <col min="15340" max="15340" width="0.875" style="127" customWidth="1"/>
    <col min="15341" max="15341" width="12.125" style="127" bestFit="1" customWidth="1"/>
    <col min="15342" max="15342" width="1" style="127" customWidth="1"/>
    <col min="15343" max="15343" width="12.875" style="127" customWidth="1"/>
    <col min="15344" max="15576" width="9.125" style="127"/>
    <col min="15577" max="15577" width="7.75" style="127" customWidth="1"/>
    <col min="15578" max="15578" width="7.625" style="127" customWidth="1"/>
    <col min="15579" max="15579" width="29.125" style="127" customWidth="1"/>
    <col min="15580" max="15580" width="8.125" style="127" customWidth="1"/>
    <col min="15581" max="15581" width="11.875" style="127" customWidth="1"/>
    <col min="15582" max="15582" width="0.875" style="127" customWidth="1"/>
    <col min="15583" max="15583" width="12.125" style="127" customWidth="1"/>
    <col min="15584" max="15584" width="0.875" style="127" customWidth="1"/>
    <col min="15585" max="15585" width="12.125" style="127" customWidth="1"/>
    <col min="15586" max="15586" width="0.875" style="127" customWidth="1"/>
    <col min="15587" max="15587" width="11.375" style="127" bestFit="1" customWidth="1"/>
    <col min="15588" max="15588" width="0.875" style="127" customWidth="1"/>
    <col min="15589" max="15589" width="12.125" style="127" bestFit="1" customWidth="1"/>
    <col min="15590" max="15590" width="0.75" style="127" customWidth="1"/>
    <col min="15591" max="15591" width="13.875" style="127" bestFit="1" customWidth="1"/>
    <col min="15592" max="15592" width="0.875" style="127" customWidth="1"/>
    <col min="15593" max="15593" width="14.875" style="127" bestFit="1" customWidth="1"/>
    <col min="15594" max="15594" width="0.875" style="127" customWidth="1"/>
    <col min="15595" max="15595" width="12.75" style="127" customWidth="1"/>
    <col min="15596" max="15596" width="0.875" style="127" customWidth="1"/>
    <col min="15597" max="15597" width="12.125" style="127" bestFit="1" customWidth="1"/>
    <col min="15598" max="15598" width="1" style="127" customWidth="1"/>
    <col min="15599" max="15599" width="12.875" style="127" customWidth="1"/>
    <col min="15600" max="15832" width="9.125" style="127"/>
    <col min="15833" max="15833" width="7.75" style="127" customWidth="1"/>
    <col min="15834" max="15834" width="7.625" style="127" customWidth="1"/>
    <col min="15835" max="15835" width="29.125" style="127" customWidth="1"/>
    <col min="15836" max="15836" width="8.125" style="127" customWidth="1"/>
    <col min="15837" max="15837" width="11.875" style="127" customWidth="1"/>
    <col min="15838" max="15838" width="0.875" style="127" customWidth="1"/>
    <col min="15839" max="15839" width="12.125" style="127" customWidth="1"/>
    <col min="15840" max="15840" width="0.875" style="127" customWidth="1"/>
    <col min="15841" max="15841" width="12.125" style="127" customWidth="1"/>
    <col min="15842" max="15842" width="0.875" style="127" customWidth="1"/>
    <col min="15843" max="15843" width="11.375" style="127" bestFit="1" customWidth="1"/>
    <col min="15844" max="15844" width="0.875" style="127" customWidth="1"/>
    <col min="15845" max="15845" width="12.125" style="127" bestFit="1" customWidth="1"/>
    <col min="15846" max="15846" width="0.75" style="127" customWidth="1"/>
    <col min="15847" max="15847" width="13.875" style="127" bestFit="1" customWidth="1"/>
    <col min="15848" max="15848" width="0.875" style="127" customWidth="1"/>
    <col min="15849" max="15849" width="14.875" style="127" bestFit="1" customWidth="1"/>
    <col min="15850" max="15850" width="0.875" style="127" customWidth="1"/>
    <col min="15851" max="15851" width="12.75" style="127" customWidth="1"/>
    <col min="15852" max="15852" width="0.875" style="127" customWidth="1"/>
    <col min="15853" max="15853" width="12.125" style="127" bestFit="1" customWidth="1"/>
    <col min="15854" max="15854" width="1" style="127" customWidth="1"/>
    <col min="15855" max="15855" width="12.875" style="127" customWidth="1"/>
    <col min="15856" max="16088" width="9.125" style="127"/>
    <col min="16089" max="16089" width="7.75" style="127" customWidth="1"/>
    <col min="16090" max="16090" width="7.625" style="127" customWidth="1"/>
    <col min="16091" max="16091" width="29.125" style="127" customWidth="1"/>
    <col min="16092" max="16092" width="8.125" style="127" customWidth="1"/>
    <col min="16093" max="16093" width="11.875" style="127" customWidth="1"/>
    <col min="16094" max="16094" width="0.875" style="127" customWidth="1"/>
    <col min="16095" max="16095" width="12.125" style="127" customWidth="1"/>
    <col min="16096" max="16096" width="0.875" style="127" customWidth="1"/>
    <col min="16097" max="16097" width="12.125" style="127" customWidth="1"/>
    <col min="16098" max="16098" width="0.875" style="127" customWidth="1"/>
    <col min="16099" max="16099" width="11.375" style="127" bestFit="1" customWidth="1"/>
    <col min="16100" max="16100" width="0.875" style="127" customWidth="1"/>
    <col min="16101" max="16101" width="12.125" style="127" bestFit="1" customWidth="1"/>
    <col min="16102" max="16102" width="0.75" style="127" customWidth="1"/>
    <col min="16103" max="16103" width="13.875" style="127" bestFit="1" customWidth="1"/>
    <col min="16104" max="16104" width="0.875" style="127" customWidth="1"/>
    <col min="16105" max="16105" width="14.875" style="127" bestFit="1" customWidth="1"/>
    <col min="16106" max="16106" width="0.875" style="127" customWidth="1"/>
    <col min="16107" max="16107" width="12.75" style="127" customWidth="1"/>
    <col min="16108" max="16108" width="0.875" style="127" customWidth="1"/>
    <col min="16109" max="16109" width="12.125" style="127" bestFit="1" customWidth="1"/>
    <col min="16110" max="16110" width="1" style="127" customWidth="1"/>
    <col min="16111" max="16111" width="12.875" style="127" customWidth="1"/>
    <col min="16112" max="16384" width="9.125" style="127"/>
  </cols>
  <sheetData>
    <row r="1" spans="1:21" ht="26.25" customHeight="1">
      <c r="A1" s="175" t="s">
        <v>180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1"/>
    </row>
    <row r="2" spans="1:21" ht="26.25" customHeight="1">
      <c r="A2" s="176" t="s">
        <v>65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28"/>
    </row>
    <row r="3" spans="1:21" ht="26.25" customHeight="1">
      <c r="A3" s="175" t="s">
        <v>200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1"/>
    </row>
    <row r="4" spans="1:21" ht="26.2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1" ht="26.25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13" t="s">
        <v>80</v>
      </c>
      <c r="U5" s="47"/>
    </row>
    <row r="6" spans="1:21" ht="26.25" customHeight="1">
      <c r="A6" s="47"/>
      <c r="B6" s="47"/>
      <c r="C6" s="47"/>
      <c r="D6" s="47"/>
      <c r="E6" s="47"/>
      <c r="F6" s="47"/>
      <c r="G6" s="47"/>
      <c r="H6" s="174" t="s">
        <v>82</v>
      </c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1"/>
    </row>
    <row r="7" spans="1:21" ht="26.25" customHeight="1">
      <c r="A7" s="11"/>
      <c r="B7" s="11"/>
      <c r="C7" s="11"/>
      <c r="D7" s="11"/>
      <c r="E7" s="11"/>
      <c r="F7" s="11"/>
      <c r="G7" s="129"/>
      <c r="H7" s="130" t="s">
        <v>67</v>
      </c>
      <c r="I7" s="131"/>
      <c r="J7" s="131" t="s">
        <v>212</v>
      </c>
      <c r="K7" s="131"/>
      <c r="L7" s="131" t="s">
        <v>150</v>
      </c>
      <c r="M7" s="131"/>
      <c r="N7" s="173" t="s">
        <v>28</v>
      </c>
      <c r="O7" s="173"/>
      <c r="P7" s="173"/>
      <c r="Q7" s="132"/>
      <c r="R7" s="131" t="s">
        <v>47</v>
      </c>
      <c r="T7" s="130" t="s">
        <v>20</v>
      </c>
      <c r="U7" s="11"/>
    </row>
    <row r="8" spans="1:21" ht="26.25" customHeight="1">
      <c r="A8" s="11"/>
      <c r="B8" s="11"/>
      <c r="C8" s="11"/>
      <c r="D8" s="11"/>
      <c r="E8" s="11"/>
      <c r="F8" s="11"/>
      <c r="G8" s="129"/>
      <c r="H8" s="133" t="s">
        <v>68</v>
      </c>
      <c r="I8" s="47"/>
      <c r="J8" s="47" t="s">
        <v>213</v>
      </c>
      <c r="K8" s="47"/>
      <c r="L8" s="47" t="s">
        <v>151</v>
      </c>
      <c r="M8" s="47"/>
      <c r="N8" s="130" t="s">
        <v>89</v>
      </c>
      <c r="O8" s="131"/>
      <c r="P8" s="130" t="s">
        <v>88</v>
      </c>
      <c r="Q8" s="134"/>
      <c r="R8" s="47" t="s">
        <v>48</v>
      </c>
      <c r="T8" s="133" t="s">
        <v>15</v>
      </c>
      <c r="U8" s="11"/>
    </row>
    <row r="9" spans="1:21" ht="26.25" customHeight="1">
      <c r="A9" s="11"/>
      <c r="B9" s="11"/>
      <c r="C9" s="11"/>
      <c r="D9" s="11"/>
      <c r="E9" s="11"/>
      <c r="F9" s="11"/>
      <c r="G9" s="129"/>
      <c r="H9" s="134"/>
      <c r="I9" s="47"/>
      <c r="J9" s="47"/>
      <c r="K9" s="47"/>
      <c r="L9" s="47" t="s">
        <v>152</v>
      </c>
      <c r="M9" s="47"/>
      <c r="N9" s="133" t="s">
        <v>90</v>
      </c>
      <c r="O9" s="47"/>
      <c r="P9" s="134"/>
      <c r="Q9" s="134"/>
      <c r="R9" s="47" t="s">
        <v>49</v>
      </c>
      <c r="T9" s="135"/>
      <c r="U9" s="11"/>
    </row>
    <row r="10" spans="1:21" ht="26.25" customHeight="1">
      <c r="A10" s="11"/>
      <c r="B10" s="11"/>
      <c r="C10" s="11"/>
      <c r="D10" s="11"/>
      <c r="E10" s="11"/>
      <c r="F10" s="47" t="s">
        <v>0</v>
      </c>
      <c r="G10" s="129"/>
      <c r="H10" s="136"/>
      <c r="I10" s="47"/>
      <c r="J10" s="47"/>
      <c r="K10" s="47"/>
      <c r="L10" s="47" t="s">
        <v>84</v>
      </c>
      <c r="M10" s="47"/>
      <c r="N10" s="137" t="s">
        <v>91</v>
      </c>
      <c r="O10" s="47"/>
      <c r="P10" s="136"/>
      <c r="Q10" s="134"/>
      <c r="R10" s="138" t="s">
        <v>50</v>
      </c>
      <c r="T10" s="139"/>
      <c r="U10" s="11"/>
    </row>
    <row r="11" spans="1:21" ht="26.25" customHeight="1">
      <c r="A11" s="140" t="s">
        <v>201</v>
      </c>
      <c r="F11" s="141"/>
      <c r="H11" s="142">
        <v>340000000</v>
      </c>
      <c r="I11" s="143"/>
      <c r="J11" s="142">
        <v>0</v>
      </c>
      <c r="K11" s="143"/>
      <c r="L11" s="142">
        <v>-6447824.669999999</v>
      </c>
      <c r="M11" s="143"/>
      <c r="N11" s="142">
        <v>18800000</v>
      </c>
      <c r="O11" s="143"/>
      <c r="P11" s="142">
        <v>34779578.890000112</v>
      </c>
      <c r="Q11" s="143"/>
      <c r="R11" s="142">
        <v>-35647.199999999997</v>
      </c>
      <c r="S11" s="143"/>
      <c r="T11" s="143">
        <f>SUM(H11:S11)</f>
        <v>387096107.0200001</v>
      </c>
      <c r="U11" s="144"/>
    </row>
    <row r="12" spans="1:21" ht="26.25" customHeight="1">
      <c r="A12" s="122" t="s">
        <v>171</v>
      </c>
      <c r="F12" s="141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4"/>
    </row>
    <row r="13" spans="1:21" ht="26.25" customHeight="1">
      <c r="A13" s="145" t="s">
        <v>87</v>
      </c>
      <c r="F13" s="117" t="s">
        <v>85</v>
      </c>
      <c r="H13" s="143">
        <v>0</v>
      </c>
      <c r="I13" s="143"/>
      <c r="J13" s="143">
        <v>0</v>
      </c>
      <c r="K13" s="143"/>
      <c r="L13" s="143">
        <v>0</v>
      </c>
      <c r="M13" s="143"/>
      <c r="N13" s="143">
        <v>5070000</v>
      </c>
      <c r="O13" s="143"/>
      <c r="P13" s="143">
        <f>-N13</f>
        <v>-5070000</v>
      </c>
      <c r="Q13" s="143"/>
      <c r="R13" s="143">
        <v>0</v>
      </c>
      <c r="S13" s="143"/>
      <c r="T13" s="143">
        <f>SUM(H13:S13)</f>
        <v>0</v>
      </c>
      <c r="U13" s="144"/>
    </row>
    <row r="14" spans="1:21" ht="26.25" customHeight="1">
      <c r="A14" s="145" t="s">
        <v>181</v>
      </c>
      <c r="F14" s="117" t="s">
        <v>195</v>
      </c>
      <c r="H14" s="143">
        <v>0</v>
      </c>
      <c r="I14" s="143"/>
      <c r="J14" s="143">
        <v>0</v>
      </c>
      <c r="K14" s="143"/>
      <c r="L14" s="143">
        <v>0</v>
      </c>
      <c r="M14" s="143"/>
      <c r="N14" s="143">
        <v>0</v>
      </c>
      <c r="O14" s="143"/>
      <c r="P14" s="143">
        <v>-45000000</v>
      </c>
      <c r="Q14" s="143"/>
      <c r="R14" s="143">
        <v>0</v>
      </c>
      <c r="S14" s="143"/>
      <c r="T14" s="143">
        <f>SUM(H14:S14)</f>
        <v>-45000000</v>
      </c>
      <c r="U14" s="144"/>
    </row>
    <row r="15" spans="1:21" ht="26.25" customHeight="1">
      <c r="A15" s="145" t="s">
        <v>170</v>
      </c>
      <c r="F15" s="141"/>
      <c r="H15" s="143">
        <v>0</v>
      </c>
      <c r="I15" s="143"/>
      <c r="J15" s="143">
        <v>0</v>
      </c>
      <c r="K15" s="143"/>
      <c r="L15" s="143">
        <v>0</v>
      </c>
      <c r="M15" s="143"/>
      <c r="N15" s="143">
        <v>0</v>
      </c>
      <c r="O15" s="143"/>
      <c r="P15" s="143">
        <f>PL!O42</f>
        <v>56288045.179999895</v>
      </c>
      <c r="Q15" s="143"/>
      <c r="R15" s="143">
        <v>0</v>
      </c>
      <c r="S15" s="143"/>
      <c r="T15" s="143">
        <f>SUM(H15:S15)</f>
        <v>56288045.179999895</v>
      </c>
      <c r="U15" s="144"/>
    </row>
    <row r="16" spans="1:21" ht="26.25" customHeight="1">
      <c r="A16" s="140" t="s">
        <v>177</v>
      </c>
      <c r="B16" s="12"/>
      <c r="H16" s="142">
        <f>SUM(H11:H15)</f>
        <v>340000000</v>
      </c>
      <c r="I16" s="143"/>
      <c r="J16" s="142">
        <f>SUM(J11:J15)</f>
        <v>0</v>
      </c>
      <c r="K16" s="143"/>
      <c r="L16" s="142">
        <f>SUM(L11:L15)</f>
        <v>-6447824.669999999</v>
      </c>
      <c r="M16" s="143"/>
      <c r="N16" s="142">
        <f>SUM(N11:N15)</f>
        <v>23870000</v>
      </c>
      <c r="O16" s="143"/>
      <c r="P16" s="142">
        <f>SUM(P11:P15)</f>
        <v>40997624.070000008</v>
      </c>
      <c r="Q16" s="143"/>
      <c r="R16" s="142">
        <f>SUM(R11:R15)</f>
        <v>-35647.199999999997</v>
      </c>
      <c r="S16" s="143"/>
      <c r="T16" s="142">
        <f>SUM(T11:T15)</f>
        <v>398384152.19999999</v>
      </c>
      <c r="U16" s="144"/>
    </row>
    <row r="17" spans="1:21" ht="26.25" customHeight="1">
      <c r="A17" s="122" t="s">
        <v>171</v>
      </c>
      <c r="F17" s="141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4"/>
    </row>
    <row r="18" spans="1:21" ht="26.25" customHeight="1">
      <c r="A18" s="122" t="s">
        <v>205</v>
      </c>
      <c r="F18" s="117" t="s">
        <v>136</v>
      </c>
      <c r="H18" s="143">
        <v>140000000</v>
      </c>
      <c r="I18" s="143"/>
      <c r="J18" s="143">
        <v>283305463.74000001</v>
      </c>
      <c r="K18" s="143"/>
      <c r="L18" s="143">
        <v>0</v>
      </c>
      <c r="M18" s="143"/>
      <c r="N18" s="143">
        <v>0</v>
      </c>
      <c r="O18" s="143"/>
      <c r="P18" s="143">
        <v>0</v>
      </c>
      <c r="Q18" s="143"/>
      <c r="R18" s="143">
        <v>0</v>
      </c>
      <c r="S18" s="143"/>
      <c r="T18" s="143">
        <f>SUM(H18:S18)</f>
        <v>423305463.74000001</v>
      </c>
      <c r="U18" s="144"/>
    </row>
    <row r="19" spans="1:21" ht="26.25" customHeight="1">
      <c r="A19" s="145" t="s">
        <v>87</v>
      </c>
      <c r="F19" s="117" t="s">
        <v>85</v>
      </c>
      <c r="H19" s="143">
        <v>0</v>
      </c>
      <c r="I19" s="143"/>
      <c r="J19" s="143">
        <v>0</v>
      </c>
      <c r="K19" s="143"/>
      <c r="L19" s="143">
        <v>0</v>
      </c>
      <c r="M19" s="143"/>
      <c r="N19" s="143">
        <v>2879976</v>
      </c>
      <c r="O19" s="143"/>
      <c r="P19" s="143">
        <v>-2879976</v>
      </c>
      <c r="Q19" s="143"/>
      <c r="R19" s="143">
        <v>0</v>
      </c>
      <c r="S19" s="143"/>
      <c r="T19" s="143">
        <f>SUM(H19:S19)</f>
        <v>0</v>
      </c>
      <c r="U19" s="144"/>
    </row>
    <row r="20" spans="1:21" ht="26.25" customHeight="1">
      <c r="A20" s="145" t="s">
        <v>181</v>
      </c>
      <c r="F20" s="117" t="s">
        <v>195</v>
      </c>
      <c r="H20" s="143">
        <v>0</v>
      </c>
      <c r="I20" s="143"/>
      <c r="J20" s="143">
        <v>0</v>
      </c>
      <c r="K20" s="143"/>
      <c r="L20" s="143">
        <v>0</v>
      </c>
      <c r="M20" s="143"/>
      <c r="N20" s="143">
        <v>0</v>
      </c>
      <c r="O20" s="143"/>
      <c r="P20" s="143">
        <v>-57599520</v>
      </c>
      <c r="Q20" s="143"/>
      <c r="R20" s="143">
        <v>0</v>
      </c>
      <c r="S20" s="143"/>
      <c r="T20" s="143">
        <f>SUM(H20:S20)</f>
        <v>-57599520</v>
      </c>
      <c r="U20" s="144"/>
    </row>
    <row r="21" spans="1:21" ht="26.25" customHeight="1">
      <c r="A21" s="145" t="s">
        <v>170</v>
      </c>
      <c r="H21" s="143">
        <v>0</v>
      </c>
      <c r="I21" s="143"/>
      <c r="J21" s="143">
        <v>0</v>
      </c>
      <c r="K21" s="143"/>
      <c r="L21" s="143">
        <v>0</v>
      </c>
      <c r="M21" s="143"/>
      <c r="N21" s="143">
        <v>0</v>
      </c>
      <c r="O21" s="143"/>
      <c r="P21" s="143">
        <f>PL!M38</f>
        <v>42384810.510000013</v>
      </c>
      <c r="Q21" s="143"/>
      <c r="R21" s="143">
        <f>PL!M35</f>
        <v>-1011140.608</v>
      </c>
      <c r="S21" s="143"/>
      <c r="T21" s="143">
        <f>SUM(H21:S21)</f>
        <v>41373669.90200001</v>
      </c>
      <c r="U21" s="144"/>
    </row>
    <row r="22" spans="1:21" ht="26.25" customHeight="1" thickBot="1">
      <c r="A22" s="140" t="s">
        <v>202</v>
      </c>
      <c r="F22" s="141"/>
      <c r="H22" s="146">
        <f>SUM(H16:H21)</f>
        <v>480000000</v>
      </c>
      <c r="I22" s="143"/>
      <c r="J22" s="146">
        <f>SUM(J16:J21)</f>
        <v>283305463.74000001</v>
      </c>
      <c r="K22" s="143"/>
      <c r="L22" s="146">
        <f>SUM(L16:L21)</f>
        <v>-6447824.669999999</v>
      </c>
      <c r="M22" s="143"/>
      <c r="N22" s="146">
        <f>SUM(N16:N21)</f>
        <v>26749976</v>
      </c>
      <c r="O22" s="143"/>
      <c r="P22" s="146">
        <f>SUM(P16:P21)</f>
        <v>22902938.580000021</v>
      </c>
      <c r="Q22" s="143"/>
      <c r="R22" s="146">
        <f>SUM(R16:R21)</f>
        <v>-1046787.808</v>
      </c>
      <c r="S22" s="143"/>
      <c r="T22" s="146">
        <f>SUM(T16:T21)</f>
        <v>805463765.84200001</v>
      </c>
      <c r="U22" s="144"/>
    </row>
    <row r="23" spans="1:21" ht="26.25" customHeight="1" thickTop="1">
      <c r="A23" s="140"/>
      <c r="F23" s="141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</row>
    <row r="24" spans="1:21" ht="26.25" customHeight="1">
      <c r="B24" s="12"/>
    </row>
    <row r="25" spans="1:21" ht="26.25" customHeight="1">
      <c r="A25" s="12" t="s">
        <v>9</v>
      </c>
      <c r="B25" s="12"/>
    </row>
    <row r="26" spans="1:21" ht="26.25" customHeight="1">
      <c r="A26" s="12"/>
      <c r="B26" s="12"/>
    </row>
    <row r="27" spans="1:21" ht="26.25" customHeight="1">
      <c r="A27" s="12"/>
      <c r="B27" s="12"/>
    </row>
    <row r="28" spans="1:21" ht="26.25" customHeight="1">
      <c r="A28" s="12"/>
      <c r="B28" s="12"/>
    </row>
    <row r="29" spans="1:21" ht="26.25" customHeight="1">
      <c r="A29" s="12"/>
      <c r="B29" s="12"/>
    </row>
    <row r="30" spans="1:21" ht="26.25" customHeight="1">
      <c r="A30" s="12"/>
      <c r="B30" s="12"/>
    </row>
    <row r="31" spans="1:21" ht="26.25" customHeight="1">
      <c r="A31" s="12"/>
      <c r="B31" s="12"/>
    </row>
    <row r="32" spans="1:21" ht="26.25" customHeight="1">
      <c r="A32" s="12"/>
      <c r="B32" s="12"/>
    </row>
    <row r="35" spans="1:18" ht="26.25" customHeight="1">
      <c r="A35" s="11"/>
      <c r="B35" s="11"/>
      <c r="E35" s="67"/>
      <c r="F35" s="67"/>
      <c r="G35" s="67"/>
      <c r="H35" s="67" t="s">
        <v>51</v>
      </c>
      <c r="I35" s="11"/>
      <c r="J35" s="11"/>
      <c r="K35" s="11"/>
      <c r="L35" s="11"/>
      <c r="M35" s="11"/>
      <c r="N35" s="11"/>
      <c r="O35" s="11"/>
      <c r="P35" s="11"/>
      <c r="Q35" s="11"/>
    </row>
    <row r="36" spans="1:18" ht="26.25" customHeight="1">
      <c r="A36" s="12"/>
      <c r="B36" s="12"/>
      <c r="E36" s="67"/>
      <c r="F36" s="67"/>
      <c r="G36" s="67"/>
      <c r="H36" s="43" t="s">
        <v>184</v>
      </c>
      <c r="I36" s="11"/>
      <c r="J36" s="11"/>
      <c r="K36" s="11"/>
      <c r="L36" s="11"/>
      <c r="M36" s="11"/>
      <c r="N36" s="11"/>
      <c r="O36" s="11"/>
      <c r="P36" s="11"/>
      <c r="Q36" s="11"/>
    </row>
    <row r="37" spans="1:18" ht="26.25" customHeight="1">
      <c r="R37" s="147"/>
    </row>
  </sheetData>
  <mergeCells count="5">
    <mergeCell ref="N7:P7"/>
    <mergeCell ref="H6:T6"/>
    <mergeCell ref="A1:T1"/>
    <mergeCell ref="A2:T2"/>
    <mergeCell ref="A3:T3"/>
  </mergeCells>
  <phoneticPr fontId="7" type="noConversion"/>
  <pageMargins left="0.59055118110236227" right="0.19685039370078741" top="0.59055118110236227" bottom="0.39370078740157483" header="0.31496062992125984" footer="0.39370078740157483"/>
  <pageSetup paperSize="9" scale="65" firstPageNumber="6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00"/>
  <sheetViews>
    <sheetView view="pageBreakPreview" topLeftCell="A67" zoomScaleNormal="100" zoomScaleSheetLayoutView="100" workbookViewId="0">
      <selection activeCell="A112" sqref="A112"/>
    </sheetView>
  </sheetViews>
  <sheetFormatPr defaultColWidth="9.125" defaultRowHeight="24" customHeight="1"/>
  <cols>
    <col min="1" max="1" width="3.125" style="29" customWidth="1"/>
    <col min="2" max="2" width="4.375" style="29" customWidth="1"/>
    <col min="3" max="3" width="9.75" style="29" customWidth="1"/>
    <col min="4" max="6" width="9" style="29" customWidth="1"/>
    <col min="7" max="7" width="4" style="29" customWidth="1"/>
    <col min="8" max="8" width="9" style="29" customWidth="1"/>
    <col min="9" max="9" width="1.125" style="29" customWidth="1"/>
    <col min="10" max="10" width="15.125" style="29" customWidth="1"/>
    <col min="11" max="11" width="1.125" style="29" customWidth="1"/>
    <col min="12" max="12" width="14.875" style="29" customWidth="1"/>
    <col min="13" max="13" width="1.125" style="29" customWidth="1"/>
    <col min="14" max="14" width="15.125" style="29" customWidth="1"/>
    <col min="15" max="15" width="1.125" style="29" customWidth="1"/>
    <col min="16" max="16" width="14.875" style="29" customWidth="1"/>
    <col min="17" max="17" width="1.125" style="29" customWidth="1"/>
    <col min="18" max="18" width="14" style="29" customWidth="1"/>
    <col min="19" max="19" width="13.125" style="29" customWidth="1"/>
    <col min="20" max="236" width="9.125" style="29"/>
    <col min="237" max="237" width="6.375" style="29" customWidth="1"/>
    <col min="238" max="238" width="9.75" style="29" customWidth="1"/>
    <col min="239" max="239" width="9" style="29" customWidth="1"/>
    <col min="240" max="240" width="22.125" style="29" customWidth="1"/>
    <col min="241" max="241" width="5" style="29" customWidth="1"/>
    <col min="242" max="242" width="14.125" style="29" customWidth="1"/>
    <col min="243" max="243" width="1.125" style="29" customWidth="1"/>
    <col min="244" max="244" width="14.125" style="29" customWidth="1"/>
    <col min="245" max="245" width="1.125" style="29" customWidth="1"/>
    <col min="246" max="246" width="14.125" style="29" customWidth="1"/>
    <col min="247" max="247" width="1.125" style="29" customWidth="1"/>
    <col min="248" max="248" width="14.125" style="29" customWidth="1"/>
    <col min="249" max="249" width="1.125" style="29" customWidth="1"/>
    <col min="250" max="492" width="9.125" style="29"/>
    <col min="493" max="493" width="6.375" style="29" customWidth="1"/>
    <col min="494" max="494" width="9.75" style="29" customWidth="1"/>
    <col min="495" max="495" width="9" style="29" customWidth="1"/>
    <col min="496" max="496" width="22.125" style="29" customWidth="1"/>
    <col min="497" max="497" width="5" style="29" customWidth="1"/>
    <col min="498" max="498" width="14.125" style="29" customWidth="1"/>
    <col min="499" max="499" width="1.125" style="29" customWidth="1"/>
    <col min="500" max="500" width="14.125" style="29" customWidth="1"/>
    <col min="501" max="501" width="1.125" style="29" customWidth="1"/>
    <col min="502" max="502" width="14.125" style="29" customWidth="1"/>
    <col min="503" max="503" width="1.125" style="29" customWidth="1"/>
    <col min="504" max="504" width="14.125" style="29" customWidth="1"/>
    <col min="505" max="505" width="1.125" style="29" customWidth="1"/>
    <col min="506" max="748" width="9.125" style="29"/>
    <col min="749" max="749" width="6.375" style="29" customWidth="1"/>
    <col min="750" max="750" width="9.75" style="29" customWidth="1"/>
    <col min="751" max="751" width="9" style="29" customWidth="1"/>
    <col min="752" max="752" width="22.125" style="29" customWidth="1"/>
    <col min="753" max="753" width="5" style="29" customWidth="1"/>
    <col min="754" max="754" width="14.125" style="29" customWidth="1"/>
    <col min="755" max="755" width="1.125" style="29" customWidth="1"/>
    <col min="756" max="756" width="14.125" style="29" customWidth="1"/>
    <col min="757" max="757" width="1.125" style="29" customWidth="1"/>
    <col min="758" max="758" width="14.125" style="29" customWidth="1"/>
    <col min="759" max="759" width="1.125" style="29" customWidth="1"/>
    <col min="760" max="760" width="14.125" style="29" customWidth="1"/>
    <col min="761" max="761" width="1.125" style="29" customWidth="1"/>
    <col min="762" max="1004" width="9.125" style="29"/>
    <col min="1005" max="1005" width="6.375" style="29" customWidth="1"/>
    <col min="1006" max="1006" width="9.75" style="29" customWidth="1"/>
    <col min="1007" max="1007" width="9" style="29" customWidth="1"/>
    <col min="1008" max="1008" width="22.125" style="29" customWidth="1"/>
    <col min="1009" max="1009" width="5" style="29" customWidth="1"/>
    <col min="1010" max="1010" width="14.125" style="29" customWidth="1"/>
    <col min="1011" max="1011" width="1.125" style="29" customWidth="1"/>
    <col min="1012" max="1012" width="14.125" style="29" customWidth="1"/>
    <col min="1013" max="1013" width="1.125" style="29" customWidth="1"/>
    <col min="1014" max="1014" width="14.125" style="29" customWidth="1"/>
    <col min="1015" max="1015" width="1.125" style="29" customWidth="1"/>
    <col min="1016" max="1016" width="14.125" style="29" customWidth="1"/>
    <col min="1017" max="1017" width="1.125" style="29" customWidth="1"/>
    <col min="1018" max="1260" width="9.125" style="29"/>
    <col min="1261" max="1261" width="6.375" style="29" customWidth="1"/>
    <col min="1262" max="1262" width="9.75" style="29" customWidth="1"/>
    <col min="1263" max="1263" width="9" style="29" customWidth="1"/>
    <col min="1264" max="1264" width="22.125" style="29" customWidth="1"/>
    <col min="1265" max="1265" width="5" style="29" customWidth="1"/>
    <col min="1266" max="1266" width="14.125" style="29" customWidth="1"/>
    <col min="1267" max="1267" width="1.125" style="29" customWidth="1"/>
    <col min="1268" max="1268" width="14.125" style="29" customWidth="1"/>
    <col min="1269" max="1269" width="1.125" style="29" customWidth="1"/>
    <col min="1270" max="1270" width="14.125" style="29" customWidth="1"/>
    <col min="1271" max="1271" width="1.125" style="29" customWidth="1"/>
    <col min="1272" max="1272" width="14.125" style="29" customWidth="1"/>
    <col min="1273" max="1273" width="1.125" style="29" customWidth="1"/>
    <col min="1274" max="1516" width="9.125" style="29"/>
    <col min="1517" max="1517" width="6.375" style="29" customWidth="1"/>
    <col min="1518" max="1518" width="9.75" style="29" customWidth="1"/>
    <col min="1519" max="1519" width="9" style="29" customWidth="1"/>
    <col min="1520" max="1520" width="22.125" style="29" customWidth="1"/>
    <col min="1521" max="1521" width="5" style="29" customWidth="1"/>
    <col min="1522" max="1522" width="14.125" style="29" customWidth="1"/>
    <col min="1523" max="1523" width="1.125" style="29" customWidth="1"/>
    <col min="1524" max="1524" width="14.125" style="29" customWidth="1"/>
    <col min="1525" max="1525" width="1.125" style="29" customWidth="1"/>
    <col min="1526" max="1526" width="14.125" style="29" customWidth="1"/>
    <col min="1527" max="1527" width="1.125" style="29" customWidth="1"/>
    <col min="1528" max="1528" width="14.125" style="29" customWidth="1"/>
    <col min="1529" max="1529" width="1.125" style="29" customWidth="1"/>
    <col min="1530" max="1772" width="9.125" style="29"/>
    <col min="1773" max="1773" width="6.375" style="29" customWidth="1"/>
    <col min="1774" max="1774" width="9.75" style="29" customWidth="1"/>
    <col min="1775" max="1775" width="9" style="29" customWidth="1"/>
    <col min="1776" max="1776" width="22.125" style="29" customWidth="1"/>
    <col min="1777" max="1777" width="5" style="29" customWidth="1"/>
    <col min="1778" max="1778" width="14.125" style="29" customWidth="1"/>
    <col min="1779" max="1779" width="1.125" style="29" customWidth="1"/>
    <col min="1780" max="1780" width="14.125" style="29" customWidth="1"/>
    <col min="1781" max="1781" width="1.125" style="29" customWidth="1"/>
    <col min="1782" max="1782" width="14.125" style="29" customWidth="1"/>
    <col min="1783" max="1783" width="1.125" style="29" customWidth="1"/>
    <col min="1784" max="1784" width="14.125" style="29" customWidth="1"/>
    <col min="1785" max="1785" width="1.125" style="29" customWidth="1"/>
    <col min="1786" max="2028" width="9.125" style="29"/>
    <col min="2029" max="2029" width="6.375" style="29" customWidth="1"/>
    <col min="2030" max="2030" width="9.75" style="29" customWidth="1"/>
    <col min="2031" max="2031" width="9" style="29" customWidth="1"/>
    <col min="2032" max="2032" width="22.125" style="29" customWidth="1"/>
    <col min="2033" max="2033" width="5" style="29" customWidth="1"/>
    <col min="2034" max="2034" width="14.125" style="29" customWidth="1"/>
    <col min="2035" max="2035" width="1.125" style="29" customWidth="1"/>
    <col min="2036" max="2036" width="14.125" style="29" customWidth="1"/>
    <col min="2037" max="2037" width="1.125" style="29" customWidth="1"/>
    <col min="2038" max="2038" width="14.125" style="29" customWidth="1"/>
    <col min="2039" max="2039" width="1.125" style="29" customWidth="1"/>
    <col min="2040" max="2040" width="14.125" style="29" customWidth="1"/>
    <col min="2041" max="2041" width="1.125" style="29" customWidth="1"/>
    <col min="2042" max="2284" width="9.125" style="29"/>
    <col min="2285" max="2285" width="6.375" style="29" customWidth="1"/>
    <col min="2286" max="2286" width="9.75" style="29" customWidth="1"/>
    <col min="2287" max="2287" width="9" style="29" customWidth="1"/>
    <col min="2288" max="2288" width="22.125" style="29" customWidth="1"/>
    <col min="2289" max="2289" width="5" style="29" customWidth="1"/>
    <col min="2290" max="2290" width="14.125" style="29" customWidth="1"/>
    <col min="2291" max="2291" width="1.125" style="29" customWidth="1"/>
    <col min="2292" max="2292" width="14.125" style="29" customWidth="1"/>
    <col min="2293" max="2293" width="1.125" style="29" customWidth="1"/>
    <col min="2294" max="2294" width="14.125" style="29" customWidth="1"/>
    <col min="2295" max="2295" width="1.125" style="29" customWidth="1"/>
    <col min="2296" max="2296" width="14.125" style="29" customWidth="1"/>
    <col min="2297" max="2297" width="1.125" style="29" customWidth="1"/>
    <col min="2298" max="2540" width="9.125" style="29"/>
    <col min="2541" max="2541" width="6.375" style="29" customWidth="1"/>
    <col min="2542" max="2542" width="9.75" style="29" customWidth="1"/>
    <col min="2543" max="2543" width="9" style="29" customWidth="1"/>
    <col min="2544" max="2544" width="22.125" style="29" customWidth="1"/>
    <col min="2545" max="2545" width="5" style="29" customWidth="1"/>
    <col min="2546" max="2546" width="14.125" style="29" customWidth="1"/>
    <col min="2547" max="2547" width="1.125" style="29" customWidth="1"/>
    <col min="2548" max="2548" width="14.125" style="29" customWidth="1"/>
    <col min="2549" max="2549" width="1.125" style="29" customWidth="1"/>
    <col min="2550" max="2550" width="14.125" style="29" customWidth="1"/>
    <col min="2551" max="2551" width="1.125" style="29" customWidth="1"/>
    <col min="2552" max="2552" width="14.125" style="29" customWidth="1"/>
    <col min="2553" max="2553" width="1.125" style="29" customWidth="1"/>
    <col min="2554" max="2796" width="9.125" style="29"/>
    <col min="2797" max="2797" width="6.375" style="29" customWidth="1"/>
    <col min="2798" max="2798" width="9.75" style="29" customWidth="1"/>
    <col min="2799" max="2799" width="9" style="29" customWidth="1"/>
    <col min="2800" max="2800" width="22.125" style="29" customWidth="1"/>
    <col min="2801" max="2801" width="5" style="29" customWidth="1"/>
    <col min="2802" max="2802" width="14.125" style="29" customWidth="1"/>
    <col min="2803" max="2803" width="1.125" style="29" customWidth="1"/>
    <col min="2804" max="2804" width="14.125" style="29" customWidth="1"/>
    <col min="2805" max="2805" width="1.125" style="29" customWidth="1"/>
    <col min="2806" max="2806" width="14.125" style="29" customWidth="1"/>
    <col min="2807" max="2807" width="1.125" style="29" customWidth="1"/>
    <col min="2808" max="2808" width="14.125" style="29" customWidth="1"/>
    <col min="2809" max="2809" width="1.125" style="29" customWidth="1"/>
    <col min="2810" max="3052" width="9.125" style="29"/>
    <col min="3053" max="3053" width="6.375" style="29" customWidth="1"/>
    <col min="3054" max="3054" width="9.75" style="29" customWidth="1"/>
    <col min="3055" max="3055" width="9" style="29" customWidth="1"/>
    <col min="3056" max="3056" width="22.125" style="29" customWidth="1"/>
    <col min="3057" max="3057" width="5" style="29" customWidth="1"/>
    <col min="3058" max="3058" width="14.125" style="29" customWidth="1"/>
    <col min="3059" max="3059" width="1.125" style="29" customWidth="1"/>
    <col min="3060" max="3060" width="14.125" style="29" customWidth="1"/>
    <col min="3061" max="3061" width="1.125" style="29" customWidth="1"/>
    <col min="3062" max="3062" width="14.125" style="29" customWidth="1"/>
    <col min="3063" max="3063" width="1.125" style="29" customWidth="1"/>
    <col min="3064" max="3064" width="14.125" style="29" customWidth="1"/>
    <col min="3065" max="3065" width="1.125" style="29" customWidth="1"/>
    <col min="3066" max="3308" width="9.125" style="29"/>
    <col min="3309" max="3309" width="6.375" style="29" customWidth="1"/>
    <col min="3310" max="3310" width="9.75" style="29" customWidth="1"/>
    <col min="3311" max="3311" width="9" style="29" customWidth="1"/>
    <col min="3312" max="3312" width="22.125" style="29" customWidth="1"/>
    <col min="3313" max="3313" width="5" style="29" customWidth="1"/>
    <col min="3314" max="3314" width="14.125" style="29" customWidth="1"/>
    <col min="3315" max="3315" width="1.125" style="29" customWidth="1"/>
    <col min="3316" max="3316" width="14.125" style="29" customWidth="1"/>
    <col min="3317" max="3317" width="1.125" style="29" customWidth="1"/>
    <col min="3318" max="3318" width="14.125" style="29" customWidth="1"/>
    <col min="3319" max="3319" width="1.125" style="29" customWidth="1"/>
    <col min="3320" max="3320" width="14.125" style="29" customWidth="1"/>
    <col min="3321" max="3321" width="1.125" style="29" customWidth="1"/>
    <col min="3322" max="3564" width="9.125" style="29"/>
    <col min="3565" max="3565" width="6.375" style="29" customWidth="1"/>
    <col min="3566" max="3566" width="9.75" style="29" customWidth="1"/>
    <col min="3567" max="3567" width="9" style="29" customWidth="1"/>
    <col min="3568" max="3568" width="22.125" style="29" customWidth="1"/>
    <col min="3569" max="3569" width="5" style="29" customWidth="1"/>
    <col min="3570" max="3570" width="14.125" style="29" customWidth="1"/>
    <col min="3571" max="3571" width="1.125" style="29" customWidth="1"/>
    <col min="3572" max="3572" width="14.125" style="29" customWidth="1"/>
    <col min="3573" max="3573" width="1.125" style="29" customWidth="1"/>
    <col min="3574" max="3574" width="14.125" style="29" customWidth="1"/>
    <col min="3575" max="3575" width="1.125" style="29" customWidth="1"/>
    <col min="3576" max="3576" width="14.125" style="29" customWidth="1"/>
    <col min="3577" max="3577" width="1.125" style="29" customWidth="1"/>
    <col min="3578" max="3820" width="9.125" style="29"/>
    <col min="3821" max="3821" width="6.375" style="29" customWidth="1"/>
    <col min="3822" max="3822" width="9.75" style="29" customWidth="1"/>
    <col min="3823" max="3823" width="9" style="29" customWidth="1"/>
    <col min="3824" max="3824" width="22.125" style="29" customWidth="1"/>
    <col min="3825" max="3825" width="5" style="29" customWidth="1"/>
    <col min="3826" max="3826" width="14.125" style="29" customWidth="1"/>
    <col min="3827" max="3827" width="1.125" style="29" customWidth="1"/>
    <col min="3828" max="3828" width="14.125" style="29" customWidth="1"/>
    <col min="3829" max="3829" width="1.125" style="29" customWidth="1"/>
    <col min="3830" max="3830" width="14.125" style="29" customWidth="1"/>
    <col min="3831" max="3831" width="1.125" style="29" customWidth="1"/>
    <col min="3832" max="3832" width="14.125" style="29" customWidth="1"/>
    <col min="3833" max="3833" width="1.125" style="29" customWidth="1"/>
    <col min="3834" max="4076" width="9.125" style="29"/>
    <col min="4077" max="4077" width="6.375" style="29" customWidth="1"/>
    <col min="4078" max="4078" width="9.75" style="29" customWidth="1"/>
    <col min="4079" max="4079" width="9" style="29" customWidth="1"/>
    <col min="4080" max="4080" width="22.125" style="29" customWidth="1"/>
    <col min="4081" max="4081" width="5" style="29" customWidth="1"/>
    <col min="4082" max="4082" width="14.125" style="29" customWidth="1"/>
    <col min="4083" max="4083" width="1.125" style="29" customWidth="1"/>
    <col min="4084" max="4084" width="14.125" style="29" customWidth="1"/>
    <col min="4085" max="4085" width="1.125" style="29" customWidth="1"/>
    <col min="4086" max="4086" width="14.125" style="29" customWidth="1"/>
    <col min="4087" max="4087" width="1.125" style="29" customWidth="1"/>
    <col min="4088" max="4088" width="14.125" style="29" customWidth="1"/>
    <col min="4089" max="4089" width="1.125" style="29" customWidth="1"/>
    <col min="4090" max="4332" width="9.125" style="29"/>
    <col min="4333" max="4333" width="6.375" style="29" customWidth="1"/>
    <col min="4334" max="4334" width="9.75" style="29" customWidth="1"/>
    <col min="4335" max="4335" width="9" style="29" customWidth="1"/>
    <col min="4336" max="4336" width="22.125" style="29" customWidth="1"/>
    <col min="4337" max="4337" width="5" style="29" customWidth="1"/>
    <col min="4338" max="4338" width="14.125" style="29" customWidth="1"/>
    <col min="4339" max="4339" width="1.125" style="29" customWidth="1"/>
    <col min="4340" max="4340" width="14.125" style="29" customWidth="1"/>
    <col min="4341" max="4341" width="1.125" style="29" customWidth="1"/>
    <col min="4342" max="4342" width="14.125" style="29" customWidth="1"/>
    <col min="4343" max="4343" width="1.125" style="29" customWidth="1"/>
    <col min="4344" max="4344" width="14.125" style="29" customWidth="1"/>
    <col min="4345" max="4345" width="1.125" style="29" customWidth="1"/>
    <col min="4346" max="4588" width="9.125" style="29"/>
    <col min="4589" max="4589" width="6.375" style="29" customWidth="1"/>
    <col min="4590" max="4590" width="9.75" style="29" customWidth="1"/>
    <col min="4591" max="4591" width="9" style="29" customWidth="1"/>
    <col min="4592" max="4592" width="22.125" style="29" customWidth="1"/>
    <col min="4593" max="4593" width="5" style="29" customWidth="1"/>
    <col min="4594" max="4594" width="14.125" style="29" customWidth="1"/>
    <col min="4595" max="4595" width="1.125" style="29" customWidth="1"/>
    <col min="4596" max="4596" width="14.125" style="29" customWidth="1"/>
    <col min="4597" max="4597" width="1.125" style="29" customWidth="1"/>
    <col min="4598" max="4598" width="14.125" style="29" customWidth="1"/>
    <col min="4599" max="4599" width="1.125" style="29" customWidth="1"/>
    <col min="4600" max="4600" width="14.125" style="29" customWidth="1"/>
    <col min="4601" max="4601" width="1.125" style="29" customWidth="1"/>
    <col min="4602" max="4844" width="9.125" style="29"/>
    <col min="4845" max="4845" width="6.375" style="29" customWidth="1"/>
    <col min="4846" max="4846" width="9.75" style="29" customWidth="1"/>
    <col min="4847" max="4847" width="9" style="29" customWidth="1"/>
    <col min="4848" max="4848" width="22.125" style="29" customWidth="1"/>
    <col min="4849" max="4849" width="5" style="29" customWidth="1"/>
    <col min="4850" max="4850" width="14.125" style="29" customWidth="1"/>
    <col min="4851" max="4851" width="1.125" style="29" customWidth="1"/>
    <col min="4852" max="4852" width="14.125" style="29" customWidth="1"/>
    <col min="4853" max="4853" width="1.125" style="29" customWidth="1"/>
    <col min="4854" max="4854" width="14.125" style="29" customWidth="1"/>
    <col min="4855" max="4855" width="1.125" style="29" customWidth="1"/>
    <col min="4856" max="4856" width="14.125" style="29" customWidth="1"/>
    <col min="4857" max="4857" width="1.125" style="29" customWidth="1"/>
    <col min="4858" max="5100" width="9.125" style="29"/>
    <col min="5101" max="5101" width="6.375" style="29" customWidth="1"/>
    <col min="5102" max="5102" width="9.75" style="29" customWidth="1"/>
    <col min="5103" max="5103" width="9" style="29" customWidth="1"/>
    <col min="5104" max="5104" width="22.125" style="29" customWidth="1"/>
    <col min="5105" max="5105" width="5" style="29" customWidth="1"/>
    <col min="5106" max="5106" width="14.125" style="29" customWidth="1"/>
    <col min="5107" max="5107" width="1.125" style="29" customWidth="1"/>
    <col min="5108" max="5108" width="14.125" style="29" customWidth="1"/>
    <col min="5109" max="5109" width="1.125" style="29" customWidth="1"/>
    <col min="5110" max="5110" width="14.125" style="29" customWidth="1"/>
    <col min="5111" max="5111" width="1.125" style="29" customWidth="1"/>
    <col min="5112" max="5112" width="14.125" style="29" customWidth="1"/>
    <col min="5113" max="5113" width="1.125" style="29" customWidth="1"/>
    <col min="5114" max="5356" width="9.125" style="29"/>
    <col min="5357" max="5357" width="6.375" style="29" customWidth="1"/>
    <col min="5358" max="5358" width="9.75" style="29" customWidth="1"/>
    <col min="5359" max="5359" width="9" style="29" customWidth="1"/>
    <col min="5360" max="5360" width="22.125" style="29" customWidth="1"/>
    <col min="5361" max="5361" width="5" style="29" customWidth="1"/>
    <col min="5362" max="5362" width="14.125" style="29" customWidth="1"/>
    <col min="5363" max="5363" width="1.125" style="29" customWidth="1"/>
    <col min="5364" max="5364" width="14.125" style="29" customWidth="1"/>
    <col min="5365" max="5365" width="1.125" style="29" customWidth="1"/>
    <col min="5366" max="5366" width="14.125" style="29" customWidth="1"/>
    <col min="5367" max="5367" width="1.125" style="29" customWidth="1"/>
    <col min="5368" max="5368" width="14.125" style="29" customWidth="1"/>
    <col min="5369" max="5369" width="1.125" style="29" customWidth="1"/>
    <col min="5370" max="5612" width="9.125" style="29"/>
    <col min="5613" max="5613" width="6.375" style="29" customWidth="1"/>
    <col min="5614" max="5614" width="9.75" style="29" customWidth="1"/>
    <col min="5615" max="5615" width="9" style="29" customWidth="1"/>
    <col min="5616" max="5616" width="22.125" style="29" customWidth="1"/>
    <col min="5617" max="5617" width="5" style="29" customWidth="1"/>
    <col min="5618" max="5618" width="14.125" style="29" customWidth="1"/>
    <col min="5619" max="5619" width="1.125" style="29" customWidth="1"/>
    <col min="5620" max="5620" width="14.125" style="29" customWidth="1"/>
    <col min="5621" max="5621" width="1.125" style="29" customWidth="1"/>
    <col min="5622" max="5622" width="14.125" style="29" customWidth="1"/>
    <col min="5623" max="5623" width="1.125" style="29" customWidth="1"/>
    <col min="5624" max="5624" width="14.125" style="29" customWidth="1"/>
    <col min="5625" max="5625" width="1.125" style="29" customWidth="1"/>
    <col min="5626" max="5868" width="9.125" style="29"/>
    <col min="5869" max="5869" width="6.375" style="29" customWidth="1"/>
    <col min="5870" max="5870" width="9.75" style="29" customWidth="1"/>
    <col min="5871" max="5871" width="9" style="29" customWidth="1"/>
    <col min="5872" max="5872" width="22.125" style="29" customWidth="1"/>
    <col min="5873" max="5873" width="5" style="29" customWidth="1"/>
    <col min="5874" max="5874" width="14.125" style="29" customWidth="1"/>
    <col min="5875" max="5875" width="1.125" style="29" customWidth="1"/>
    <col min="5876" max="5876" width="14.125" style="29" customWidth="1"/>
    <col min="5877" max="5877" width="1.125" style="29" customWidth="1"/>
    <col min="5878" max="5878" width="14.125" style="29" customWidth="1"/>
    <col min="5879" max="5879" width="1.125" style="29" customWidth="1"/>
    <col min="5880" max="5880" width="14.125" style="29" customWidth="1"/>
    <col min="5881" max="5881" width="1.125" style="29" customWidth="1"/>
    <col min="5882" max="6124" width="9.125" style="29"/>
    <col min="6125" max="6125" width="6.375" style="29" customWidth="1"/>
    <col min="6126" max="6126" width="9.75" style="29" customWidth="1"/>
    <col min="6127" max="6127" width="9" style="29" customWidth="1"/>
    <col min="6128" max="6128" width="22.125" style="29" customWidth="1"/>
    <col min="6129" max="6129" width="5" style="29" customWidth="1"/>
    <col min="6130" max="6130" width="14.125" style="29" customWidth="1"/>
    <col min="6131" max="6131" width="1.125" style="29" customWidth="1"/>
    <col min="6132" max="6132" width="14.125" style="29" customWidth="1"/>
    <col min="6133" max="6133" width="1.125" style="29" customWidth="1"/>
    <col min="6134" max="6134" width="14.125" style="29" customWidth="1"/>
    <col min="6135" max="6135" width="1.125" style="29" customWidth="1"/>
    <col min="6136" max="6136" width="14.125" style="29" customWidth="1"/>
    <col min="6137" max="6137" width="1.125" style="29" customWidth="1"/>
    <col min="6138" max="6380" width="9.125" style="29"/>
    <col min="6381" max="6381" width="6.375" style="29" customWidth="1"/>
    <col min="6382" max="6382" width="9.75" style="29" customWidth="1"/>
    <col min="6383" max="6383" width="9" style="29" customWidth="1"/>
    <col min="6384" max="6384" width="22.125" style="29" customWidth="1"/>
    <col min="6385" max="6385" width="5" style="29" customWidth="1"/>
    <col min="6386" max="6386" width="14.125" style="29" customWidth="1"/>
    <col min="6387" max="6387" width="1.125" style="29" customWidth="1"/>
    <col min="6388" max="6388" width="14.125" style="29" customWidth="1"/>
    <col min="6389" max="6389" width="1.125" style="29" customWidth="1"/>
    <col min="6390" max="6390" width="14.125" style="29" customWidth="1"/>
    <col min="6391" max="6391" width="1.125" style="29" customWidth="1"/>
    <col min="6392" max="6392" width="14.125" style="29" customWidth="1"/>
    <col min="6393" max="6393" width="1.125" style="29" customWidth="1"/>
    <col min="6394" max="6636" width="9.125" style="29"/>
    <col min="6637" max="6637" width="6.375" style="29" customWidth="1"/>
    <col min="6638" max="6638" width="9.75" style="29" customWidth="1"/>
    <col min="6639" max="6639" width="9" style="29" customWidth="1"/>
    <col min="6640" max="6640" width="22.125" style="29" customWidth="1"/>
    <col min="6641" max="6641" width="5" style="29" customWidth="1"/>
    <col min="6642" max="6642" width="14.125" style="29" customWidth="1"/>
    <col min="6643" max="6643" width="1.125" style="29" customWidth="1"/>
    <col min="6644" max="6644" width="14.125" style="29" customWidth="1"/>
    <col min="6645" max="6645" width="1.125" style="29" customWidth="1"/>
    <col min="6646" max="6646" width="14.125" style="29" customWidth="1"/>
    <col min="6647" max="6647" width="1.125" style="29" customWidth="1"/>
    <col min="6648" max="6648" width="14.125" style="29" customWidth="1"/>
    <col min="6649" max="6649" width="1.125" style="29" customWidth="1"/>
    <col min="6650" max="6892" width="9.125" style="29"/>
    <col min="6893" max="6893" width="6.375" style="29" customWidth="1"/>
    <col min="6894" max="6894" width="9.75" style="29" customWidth="1"/>
    <col min="6895" max="6895" width="9" style="29" customWidth="1"/>
    <col min="6896" max="6896" width="22.125" style="29" customWidth="1"/>
    <col min="6897" max="6897" width="5" style="29" customWidth="1"/>
    <col min="6898" max="6898" width="14.125" style="29" customWidth="1"/>
    <col min="6899" max="6899" width="1.125" style="29" customWidth="1"/>
    <col min="6900" max="6900" width="14.125" style="29" customWidth="1"/>
    <col min="6901" max="6901" width="1.125" style="29" customWidth="1"/>
    <col min="6902" max="6902" width="14.125" style="29" customWidth="1"/>
    <col min="6903" max="6903" width="1.125" style="29" customWidth="1"/>
    <col min="6904" max="6904" width="14.125" style="29" customWidth="1"/>
    <col min="6905" max="6905" width="1.125" style="29" customWidth="1"/>
    <col min="6906" max="7148" width="9.125" style="29"/>
    <col min="7149" max="7149" width="6.375" style="29" customWidth="1"/>
    <col min="7150" max="7150" width="9.75" style="29" customWidth="1"/>
    <col min="7151" max="7151" width="9" style="29" customWidth="1"/>
    <col min="7152" max="7152" width="22.125" style="29" customWidth="1"/>
    <col min="7153" max="7153" width="5" style="29" customWidth="1"/>
    <col min="7154" max="7154" width="14.125" style="29" customWidth="1"/>
    <col min="7155" max="7155" width="1.125" style="29" customWidth="1"/>
    <col min="7156" max="7156" width="14.125" style="29" customWidth="1"/>
    <col min="7157" max="7157" width="1.125" style="29" customWidth="1"/>
    <col min="7158" max="7158" width="14.125" style="29" customWidth="1"/>
    <col min="7159" max="7159" width="1.125" style="29" customWidth="1"/>
    <col min="7160" max="7160" width="14.125" style="29" customWidth="1"/>
    <col min="7161" max="7161" width="1.125" style="29" customWidth="1"/>
    <col min="7162" max="7404" width="9.125" style="29"/>
    <col min="7405" max="7405" width="6.375" style="29" customWidth="1"/>
    <col min="7406" max="7406" width="9.75" style="29" customWidth="1"/>
    <col min="7407" max="7407" width="9" style="29" customWidth="1"/>
    <col min="7408" max="7408" width="22.125" style="29" customWidth="1"/>
    <col min="7409" max="7409" width="5" style="29" customWidth="1"/>
    <col min="7410" max="7410" width="14.125" style="29" customWidth="1"/>
    <col min="7411" max="7411" width="1.125" style="29" customWidth="1"/>
    <col min="7412" max="7412" width="14.125" style="29" customWidth="1"/>
    <col min="7413" max="7413" width="1.125" style="29" customWidth="1"/>
    <col min="7414" max="7414" width="14.125" style="29" customWidth="1"/>
    <col min="7415" max="7415" width="1.125" style="29" customWidth="1"/>
    <col min="7416" max="7416" width="14.125" style="29" customWidth="1"/>
    <col min="7417" max="7417" width="1.125" style="29" customWidth="1"/>
    <col min="7418" max="7660" width="9.125" style="29"/>
    <col min="7661" max="7661" width="6.375" style="29" customWidth="1"/>
    <col min="7662" max="7662" width="9.75" style="29" customWidth="1"/>
    <col min="7663" max="7663" width="9" style="29" customWidth="1"/>
    <col min="7664" max="7664" width="22.125" style="29" customWidth="1"/>
    <col min="7665" max="7665" width="5" style="29" customWidth="1"/>
    <col min="7666" max="7666" width="14.125" style="29" customWidth="1"/>
    <col min="7667" max="7667" width="1.125" style="29" customWidth="1"/>
    <col min="7668" max="7668" width="14.125" style="29" customWidth="1"/>
    <col min="7669" max="7669" width="1.125" style="29" customWidth="1"/>
    <col min="7670" max="7670" width="14.125" style="29" customWidth="1"/>
    <col min="7671" max="7671" width="1.125" style="29" customWidth="1"/>
    <col min="7672" max="7672" width="14.125" style="29" customWidth="1"/>
    <col min="7673" max="7673" width="1.125" style="29" customWidth="1"/>
    <col min="7674" max="7916" width="9.125" style="29"/>
    <col min="7917" max="7917" width="6.375" style="29" customWidth="1"/>
    <col min="7918" max="7918" width="9.75" style="29" customWidth="1"/>
    <col min="7919" max="7919" width="9" style="29" customWidth="1"/>
    <col min="7920" max="7920" width="22.125" style="29" customWidth="1"/>
    <col min="7921" max="7921" width="5" style="29" customWidth="1"/>
    <col min="7922" max="7922" width="14.125" style="29" customWidth="1"/>
    <col min="7923" max="7923" width="1.125" style="29" customWidth="1"/>
    <col min="7924" max="7924" width="14.125" style="29" customWidth="1"/>
    <col min="7925" max="7925" width="1.125" style="29" customWidth="1"/>
    <col min="7926" max="7926" width="14.125" style="29" customWidth="1"/>
    <col min="7927" max="7927" width="1.125" style="29" customWidth="1"/>
    <col min="7928" max="7928" width="14.125" style="29" customWidth="1"/>
    <col min="7929" max="7929" width="1.125" style="29" customWidth="1"/>
    <col min="7930" max="8172" width="9.125" style="29"/>
    <col min="8173" max="8173" width="6.375" style="29" customWidth="1"/>
    <col min="8174" max="8174" width="9.75" style="29" customWidth="1"/>
    <col min="8175" max="8175" width="9" style="29" customWidth="1"/>
    <col min="8176" max="8176" width="22.125" style="29" customWidth="1"/>
    <col min="8177" max="8177" width="5" style="29" customWidth="1"/>
    <col min="8178" max="8178" width="14.125" style="29" customWidth="1"/>
    <col min="8179" max="8179" width="1.125" style="29" customWidth="1"/>
    <col min="8180" max="8180" width="14.125" style="29" customWidth="1"/>
    <col min="8181" max="8181" width="1.125" style="29" customWidth="1"/>
    <col min="8182" max="8182" width="14.125" style="29" customWidth="1"/>
    <col min="8183" max="8183" width="1.125" style="29" customWidth="1"/>
    <col min="8184" max="8184" width="14.125" style="29" customWidth="1"/>
    <col min="8185" max="8185" width="1.125" style="29" customWidth="1"/>
    <col min="8186" max="8428" width="9.125" style="29"/>
    <col min="8429" max="8429" width="6.375" style="29" customWidth="1"/>
    <col min="8430" max="8430" width="9.75" style="29" customWidth="1"/>
    <col min="8431" max="8431" width="9" style="29" customWidth="1"/>
    <col min="8432" max="8432" width="22.125" style="29" customWidth="1"/>
    <col min="8433" max="8433" width="5" style="29" customWidth="1"/>
    <col min="8434" max="8434" width="14.125" style="29" customWidth="1"/>
    <col min="8435" max="8435" width="1.125" style="29" customWidth="1"/>
    <col min="8436" max="8436" width="14.125" style="29" customWidth="1"/>
    <col min="8437" max="8437" width="1.125" style="29" customWidth="1"/>
    <col min="8438" max="8438" width="14.125" style="29" customWidth="1"/>
    <col min="8439" max="8439" width="1.125" style="29" customWidth="1"/>
    <col min="8440" max="8440" width="14.125" style="29" customWidth="1"/>
    <col min="8441" max="8441" width="1.125" style="29" customWidth="1"/>
    <col min="8442" max="8684" width="9.125" style="29"/>
    <col min="8685" max="8685" width="6.375" style="29" customWidth="1"/>
    <col min="8686" max="8686" width="9.75" style="29" customWidth="1"/>
    <col min="8687" max="8687" width="9" style="29" customWidth="1"/>
    <col min="8688" max="8688" width="22.125" style="29" customWidth="1"/>
    <col min="8689" max="8689" width="5" style="29" customWidth="1"/>
    <col min="8690" max="8690" width="14.125" style="29" customWidth="1"/>
    <col min="8691" max="8691" width="1.125" style="29" customWidth="1"/>
    <col min="8692" max="8692" width="14.125" style="29" customWidth="1"/>
    <col min="8693" max="8693" width="1.125" style="29" customWidth="1"/>
    <col min="8694" max="8694" width="14.125" style="29" customWidth="1"/>
    <col min="8695" max="8695" width="1.125" style="29" customWidth="1"/>
    <col min="8696" max="8696" width="14.125" style="29" customWidth="1"/>
    <col min="8697" max="8697" width="1.125" style="29" customWidth="1"/>
    <col min="8698" max="8940" width="9.125" style="29"/>
    <col min="8941" max="8941" width="6.375" style="29" customWidth="1"/>
    <col min="8942" max="8942" width="9.75" style="29" customWidth="1"/>
    <col min="8943" max="8943" width="9" style="29" customWidth="1"/>
    <col min="8944" max="8944" width="22.125" style="29" customWidth="1"/>
    <col min="8945" max="8945" width="5" style="29" customWidth="1"/>
    <col min="8946" max="8946" width="14.125" style="29" customWidth="1"/>
    <col min="8947" max="8947" width="1.125" style="29" customWidth="1"/>
    <col min="8948" max="8948" width="14.125" style="29" customWidth="1"/>
    <col min="8949" max="8949" width="1.125" style="29" customWidth="1"/>
    <col min="8950" max="8950" width="14.125" style="29" customWidth="1"/>
    <col min="8951" max="8951" width="1.125" style="29" customWidth="1"/>
    <col min="8952" max="8952" width="14.125" style="29" customWidth="1"/>
    <col min="8953" max="8953" width="1.125" style="29" customWidth="1"/>
    <col min="8954" max="9196" width="9.125" style="29"/>
    <col min="9197" max="9197" width="6.375" style="29" customWidth="1"/>
    <col min="9198" max="9198" width="9.75" style="29" customWidth="1"/>
    <col min="9199" max="9199" width="9" style="29" customWidth="1"/>
    <col min="9200" max="9200" width="22.125" style="29" customWidth="1"/>
    <col min="9201" max="9201" width="5" style="29" customWidth="1"/>
    <col min="9202" max="9202" width="14.125" style="29" customWidth="1"/>
    <col min="9203" max="9203" width="1.125" style="29" customWidth="1"/>
    <col min="9204" max="9204" width="14.125" style="29" customWidth="1"/>
    <col min="9205" max="9205" width="1.125" style="29" customWidth="1"/>
    <col min="9206" max="9206" width="14.125" style="29" customWidth="1"/>
    <col min="9207" max="9207" width="1.125" style="29" customWidth="1"/>
    <col min="9208" max="9208" width="14.125" style="29" customWidth="1"/>
    <col min="9209" max="9209" width="1.125" style="29" customWidth="1"/>
    <col min="9210" max="9452" width="9.125" style="29"/>
    <col min="9453" max="9453" width="6.375" style="29" customWidth="1"/>
    <col min="9454" max="9454" width="9.75" style="29" customWidth="1"/>
    <col min="9455" max="9455" width="9" style="29" customWidth="1"/>
    <col min="9456" max="9456" width="22.125" style="29" customWidth="1"/>
    <col min="9457" max="9457" width="5" style="29" customWidth="1"/>
    <col min="9458" max="9458" width="14.125" style="29" customWidth="1"/>
    <col min="9459" max="9459" width="1.125" style="29" customWidth="1"/>
    <col min="9460" max="9460" width="14.125" style="29" customWidth="1"/>
    <col min="9461" max="9461" width="1.125" style="29" customWidth="1"/>
    <col min="9462" max="9462" width="14.125" style="29" customWidth="1"/>
    <col min="9463" max="9463" width="1.125" style="29" customWidth="1"/>
    <col min="9464" max="9464" width="14.125" style="29" customWidth="1"/>
    <col min="9465" max="9465" width="1.125" style="29" customWidth="1"/>
    <col min="9466" max="9708" width="9.125" style="29"/>
    <col min="9709" max="9709" width="6.375" style="29" customWidth="1"/>
    <col min="9710" max="9710" width="9.75" style="29" customWidth="1"/>
    <col min="9711" max="9711" width="9" style="29" customWidth="1"/>
    <col min="9712" max="9712" width="22.125" style="29" customWidth="1"/>
    <col min="9713" max="9713" width="5" style="29" customWidth="1"/>
    <col min="9714" max="9714" width="14.125" style="29" customWidth="1"/>
    <col min="9715" max="9715" width="1.125" style="29" customWidth="1"/>
    <col min="9716" max="9716" width="14.125" style="29" customWidth="1"/>
    <col min="9717" max="9717" width="1.125" style="29" customWidth="1"/>
    <col min="9718" max="9718" width="14.125" style="29" customWidth="1"/>
    <col min="9719" max="9719" width="1.125" style="29" customWidth="1"/>
    <col min="9720" max="9720" width="14.125" style="29" customWidth="1"/>
    <col min="9721" max="9721" width="1.125" style="29" customWidth="1"/>
    <col min="9722" max="9964" width="9.125" style="29"/>
    <col min="9965" max="9965" width="6.375" style="29" customWidth="1"/>
    <col min="9966" max="9966" width="9.75" style="29" customWidth="1"/>
    <col min="9967" max="9967" width="9" style="29" customWidth="1"/>
    <col min="9968" max="9968" width="22.125" style="29" customWidth="1"/>
    <col min="9969" max="9969" width="5" style="29" customWidth="1"/>
    <col min="9970" max="9970" width="14.125" style="29" customWidth="1"/>
    <col min="9971" max="9971" width="1.125" style="29" customWidth="1"/>
    <col min="9972" max="9972" width="14.125" style="29" customWidth="1"/>
    <col min="9973" max="9973" width="1.125" style="29" customWidth="1"/>
    <col min="9974" max="9974" width="14.125" style="29" customWidth="1"/>
    <col min="9975" max="9975" width="1.125" style="29" customWidth="1"/>
    <col min="9976" max="9976" width="14.125" style="29" customWidth="1"/>
    <col min="9977" max="9977" width="1.125" style="29" customWidth="1"/>
    <col min="9978" max="10220" width="9.125" style="29"/>
    <col min="10221" max="10221" width="6.375" style="29" customWidth="1"/>
    <col min="10222" max="10222" width="9.75" style="29" customWidth="1"/>
    <col min="10223" max="10223" width="9" style="29" customWidth="1"/>
    <col min="10224" max="10224" width="22.125" style="29" customWidth="1"/>
    <col min="10225" max="10225" width="5" style="29" customWidth="1"/>
    <col min="10226" max="10226" width="14.125" style="29" customWidth="1"/>
    <col min="10227" max="10227" width="1.125" style="29" customWidth="1"/>
    <col min="10228" max="10228" width="14.125" style="29" customWidth="1"/>
    <col min="10229" max="10229" width="1.125" style="29" customWidth="1"/>
    <col min="10230" max="10230" width="14.125" style="29" customWidth="1"/>
    <col min="10231" max="10231" width="1.125" style="29" customWidth="1"/>
    <col min="10232" max="10232" width="14.125" style="29" customWidth="1"/>
    <col min="10233" max="10233" width="1.125" style="29" customWidth="1"/>
    <col min="10234" max="10476" width="9.125" style="29"/>
    <col min="10477" max="10477" width="6.375" style="29" customWidth="1"/>
    <col min="10478" max="10478" width="9.75" style="29" customWidth="1"/>
    <col min="10479" max="10479" width="9" style="29" customWidth="1"/>
    <col min="10480" max="10480" width="22.125" style="29" customWidth="1"/>
    <col min="10481" max="10481" width="5" style="29" customWidth="1"/>
    <col min="10482" max="10482" width="14.125" style="29" customWidth="1"/>
    <col min="10483" max="10483" width="1.125" style="29" customWidth="1"/>
    <col min="10484" max="10484" width="14.125" style="29" customWidth="1"/>
    <col min="10485" max="10485" width="1.125" style="29" customWidth="1"/>
    <col min="10486" max="10486" width="14.125" style="29" customWidth="1"/>
    <col min="10487" max="10487" width="1.125" style="29" customWidth="1"/>
    <col min="10488" max="10488" width="14.125" style="29" customWidth="1"/>
    <col min="10489" max="10489" width="1.125" style="29" customWidth="1"/>
    <col min="10490" max="10732" width="9.125" style="29"/>
    <col min="10733" max="10733" width="6.375" style="29" customWidth="1"/>
    <col min="10734" max="10734" width="9.75" style="29" customWidth="1"/>
    <col min="10735" max="10735" width="9" style="29" customWidth="1"/>
    <col min="10736" max="10736" width="22.125" style="29" customWidth="1"/>
    <col min="10737" max="10737" width="5" style="29" customWidth="1"/>
    <col min="10738" max="10738" width="14.125" style="29" customWidth="1"/>
    <col min="10739" max="10739" width="1.125" style="29" customWidth="1"/>
    <col min="10740" max="10740" width="14.125" style="29" customWidth="1"/>
    <col min="10741" max="10741" width="1.125" style="29" customWidth="1"/>
    <col min="10742" max="10742" width="14.125" style="29" customWidth="1"/>
    <col min="10743" max="10743" width="1.125" style="29" customWidth="1"/>
    <col min="10744" max="10744" width="14.125" style="29" customWidth="1"/>
    <col min="10745" max="10745" width="1.125" style="29" customWidth="1"/>
    <col min="10746" max="10988" width="9.125" style="29"/>
    <col min="10989" max="10989" width="6.375" style="29" customWidth="1"/>
    <col min="10990" max="10990" width="9.75" style="29" customWidth="1"/>
    <col min="10991" max="10991" width="9" style="29" customWidth="1"/>
    <col min="10992" max="10992" width="22.125" style="29" customWidth="1"/>
    <col min="10993" max="10993" width="5" style="29" customWidth="1"/>
    <col min="10994" max="10994" width="14.125" style="29" customWidth="1"/>
    <col min="10995" max="10995" width="1.125" style="29" customWidth="1"/>
    <col min="10996" max="10996" width="14.125" style="29" customWidth="1"/>
    <col min="10997" max="10997" width="1.125" style="29" customWidth="1"/>
    <col min="10998" max="10998" width="14.125" style="29" customWidth="1"/>
    <col min="10999" max="10999" width="1.125" style="29" customWidth="1"/>
    <col min="11000" max="11000" width="14.125" style="29" customWidth="1"/>
    <col min="11001" max="11001" width="1.125" style="29" customWidth="1"/>
    <col min="11002" max="11244" width="9.125" style="29"/>
    <col min="11245" max="11245" width="6.375" style="29" customWidth="1"/>
    <col min="11246" max="11246" width="9.75" style="29" customWidth="1"/>
    <col min="11247" max="11247" width="9" style="29" customWidth="1"/>
    <col min="11248" max="11248" width="22.125" style="29" customWidth="1"/>
    <col min="11249" max="11249" width="5" style="29" customWidth="1"/>
    <col min="11250" max="11250" width="14.125" style="29" customWidth="1"/>
    <col min="11251" max="11251" width="1.125" style="29" customWidth="1"/>
    <col min="11252" max="11252" width="14.125" style="29" customWidth="1"/>
    <col min="11253" max="11253" width="1.125" style="29" customWidth="1"/>
    <col min="11254" max="11254" width="14.125" style="29" customWidth="1"/>
    <col min="11255" max="11255" width="1.125" style="29" customWidth="1"/>
    <col min="11256" max="11256" width="14.125" style="29" customWidth="1"/>
    <col min="11257" max="11257" width="1.125" style="29" customWidth="1"/>
    <col min="11258" max="11500" width="9.125" style="29"/>
    <col min="11501" max="11501" width="6.375" style="29" customWidth="1"/>
    <col min="11502" max="11502" width="9.75" style="29" customWidth="1"/>
    <col min="11503" max="11503" width="9" style="29" customWidth="1"/>
    <col min="11504" max="11504" width="22.125" style="29" customWidth="1"/>
    <col min="11505" max="11505" width="5" style="29" customWidth="1"/>
    <col min="11506" max="11506" width="14.125" style="29" customWidth="1"/>
    <col min="11507" max="11507" width="1.125" style="29" customWidth="1"/>
    <col min="11508" max="11508" width="14.125" style="29" customWidth="1"/>
    <col min="11509" max="11509" width="1.125" style="29" customWidth="1"/>
    <col min="11510" max="11510" width="14.125" style="29" customWidth="1"/>
    <col min="11511" max="11511" width="1.125" style="29" customWidth="1"/>
    <col min="11512" max="11512" width="14.125" style="29" customWidth="1"/>
    <col min="11513" max="11513" width="1.125" style="29" customWidth="1"/>
    <col min="11514" max="11756" width="9.125" style="29"/>
    <col min="11757" max="11757" width="6.375" style="29" customWidth="1"/>
    <col min="11758" max="11758" width="9.75" style="29" customWidth="1"/>
    <col min="11759" max="11759" width="9" style="29" customWidth="1"/>
    <col min="11760" max="11760" width="22.125" style="29" customWidth="1"/>
    <col min="11761" max="11761" width="5" style="29" customWidth="1"/>
    <col min="11762" max="11762" width="14.125" style="29" customWidth="1"/>
    <col min="11763" max="11763" width="1.125" style="29" customWidth="1"/>
    <col min="11764" max="11764" width="14.125" style="29" customWidth="1"/>
    <col min="11765" max="11765" width="1.125" style="29" customWidth="1"/>
    <col min="11766" max="11766" width="14.125" style="29" customWidth="1"/>
    <col min="11767" max="11767" width="1.125" style="29" customWidth="1"/>
    <col min="11768" max="11768" width="14.125" style="29" customWidth="1"/>
    <col min="11769" max="11769" width="1.125" style="29" customWidth="1"/>
    <col min="11770" max="12012" width="9.125" style="29"/>
    <col min="12013" max="12013" width="6.375" style="29" customWidth="1"/>
    <col min="12014" max="12014" width="9.75" style="29" customWidth="1"/>
    <col min="12015" max="12015" width="9" style="29" customWidth="1"/>
    <col min="12016" max="12016" width="22.125" style="29" customWidth="1"/>
    <col min="12017" max="12017" width="5" style="29" customWidth="1"/>
    <col min="12018" max="12018" width="14.125" style="29" customWidth="1"/>
    <col min="12019" max="12019" width="1.125" style="29" customWidth="1"/>
    <col min="12020" max="12020" width="14.125" style="29" customWidth="1"/>
    <col min="12021" max="12021" width="1.125" style="29" customWidth="1"/>
    <col min="12022" max="12022" width="14.125" style="29" customWidth="1"/>
    <col min="12023" max="12023" width="1.125" style="29" customWidth="1"/>
    <col min="12024" max="12024" width="14.125" style="29" customWidth="1"/>
    <col min="12025" max="12025" width="1.125" style="29" customWidth="1"/>
    <col min="12026" max="12268" width="9.125" style="29"/>
    <col min="12269" max="12269" width="6.375" style="29" customWidth="1"/>
    <col min="12270" max="12270" width="9.75" style="29" customWidth="1"/>
    <col min="12271" max="12271" width="9" style="29" customWidth="1"/>
    <col min="12272" max="12272" width="22.125" style="29" customWidth="1"/>
    <col min="12273" max="12273" width="5" style="29" customWidth="1"/>
    <col min="12274" max="12274" width="14.125" style="29" customWidth="1"/>
    <col min="12275" max="12275" width="1.125" style="29" customWidth="1"/>
    <col min="12276" max="12276" width="14.125" style="29" customWidth="1"/>
    <col min="12277" max="12277" width="1.125" style="29" customWidth="1"/>
    <col min="12278" max="12278" width="14.125" style="29" customWidth="1"/>
    <col min="12279" max="12279" width="1.125" style="29" customWidth="1"/>
    <col min="12280" max="12280" width="14.125" style="29" customWidth="1"/>
    <col min="12281" max="12281" width="1.125" style="29" customWidth="1"/>
    <col min="12282" max="12524" width="9.125" style="29"/>
    <col min="12525" max="12525" width="6.375" style="29" customWidth="1"/>
    <col min="12526" max="12526" width="9.75" style="29" customWidth="1"/>
    <col min="12527" max="12527" width="9" style="29" customWidth="1"/>
    <col min="12528" max="12528" width="22.125" style="29" customWidth="1"/>
    <col min="12529" max="12529" width="5" style="29" customWidth="1"/>
    <col min="12530" max="12530" width="14.125" style="29" customWidth="1"/>
    <col min="12531" max="12531" width="1.125" style="29" customWidth="1"/>
    <col min="12532" max="12532" width="14.125" style="29" customWidth="1"/>
    <col min="12533" max="12533" width="1.125" style="29" customWidth="1"/>
    <col min="12534" max="12534" width="14.125" style="29" customWidth="1"/>
    <col min="12535" max="12535" width="1.125" style="29" customWidth="1"/>
    <col min="12536" max="12536" width="14.125" style="29" customWidth="1"/>
    <col min="12537" max="12537" width="1.125" style="29" customWidth="1"/>
    <col min="12538" max="12780" width="9.125" style="29"/>
    <col min="12781" max="12781" width="6.375" style="29" customWidth="1"/>
    <col min="12782" max="12782" width="9.75" style="29" customWidth="1"/>
    <col min="12783" max="12783" width="9" style="29" customWidth="1"/>
    <col min="12784" max="12784" width="22.125" style="29" customWidth="1"/>
    <col min="12785" max="12785" width="5" style="29" customWidth="1"/>
    <col min="12786" max="12786" width="14.125" style="29" customWidth="1"/>
    <col min="12787" max="12787" width="1.125" style="29" customWidth="1"/>
    <col min="12788" max="12788" width="14.125" style="29" customWidth="1"/>
    <col min="12789" max="12789" width="1.125" style="29" customWidth="1"/>
    <col min="12790" max="12790" width="14.125" style="29" customWidth="1"/>
    <col min="12791" max="12791" width="1.125" style="29" customWidth="1"/>
    <col min="12792" max="12792" width="14.125" style="29" customWidth="1"/>
    <col min="12793" max="12793" width="1.125" style="29" customWidth="1"/>
    <col min="12794" max="13036" width="9.125" style="29"/>
    <col min="13037" max="13037" width="6.375" style="29" customWidth="1"/>
    <col min="13038" max="13038" width="9.75" style="29" customWidth="1"/>
    <col min="13039" max="13039" width="9" style="29" customWidth="1"/>
    <col min="13040" max="13040" width="22.125" style="29" customWidth="1"/>
    <col min="13041" max="13041" width="5" style="29" customWidth="1"/>
    <col min="13042" max="13042" width="14.125" style="29" customWidth="1"/>
    <col min="13043" max="13043" width="1.125" style="29" customWidth="1"/>
    <col min="13044" max="13044" width="14.125" style="29" customWidth="1"/>
    <col min="13045" max="13045" width="1.125" style="29" customWidth="1"/>
    <col min="13046" max="13046" width="14.125" style="29" customWidth="1"/>
    <col min="13047" max="13047" width="1.125" style="29" customWidth="1"/>
    <col min="13048" max="13048" width="14.125" style="29" customWidth="1"/>
    <col min="13049" max="13049" width="1.125" style="29" customWidth="1"/>
    <col min="13050" max="13292" width="9.125" style="29"/>
    <col min="13293" max="13293" width="6.375" style="29" customWidth="1"/>
    <col min="13294" max="13294" width="9.75" style="29" customWidth="1"/>
    <col min="13295" max="13295" width="9" style="29" customWidth="1"/>
    <col min="13296" max="13296" width="22.125" style="29" customWidth="1"/>
    <col min="13297" max="13297" width="5" style="29" customWidth="1"/>
    <col min="13298" max="13298" width="14.125" style="29" customWidth="1"/>
    <col min="13299" max="13299" width="1.125" style="29" customWidth="1"/>
    <col min="13300" max="13300" width="14.125" style="29" customWidth="1"/>
    <col min="13301" max="13301" width="1.125" style="29" customWidth="1"/>
    <col min="13302" max="13302" width="14.125" style="29" customWidth="1"/>
    <col min="13303" max="13303" width="1.125" style="29" customWidth="1"/>
    <col min="13304" max="13304" width="14.125" style="29" customWidth="1"/>
    <col min="13305" max="13305" width="1.125" style="29" customWidth="1"/>
    <col min="13306" max="13548" width="9.125" style="29"/>
    <col min="13549" max="13549" width="6.375" style="29" customWidth="1"/>
    <col min="13550" max="13550" width="9.75" style="29" customWidth="1"/>
    <col min="13551" max="13551" width="9" style="29" customWidth="1"/>
    <col min="13552" max="13552" width="22.125" style="29" customWidth="1"/>
    <col min="13553" max="13553" width="5" style="29" customWidth="1"/>
    <col min="13554" max="13554" width="14.125" style="29" customWidth="1"/>
    <col min="13555" max="13555" width="1.125" style="29" customWidth="1"/>
    <col min="13556" max="13556" width="14.125" style="29" customWidth="1"/>
    <col min="13557" max="13557" width="1.125" style="29" customWidth="1"/>
    <col min="13558" max="13558" width="14.125" style="29" customWidth="1"/>
    <col min="13559" max="13559" width="1.125" style="29" customWidth="1"/>
    <col min="13560" max="13560" width="14.125" style="29" customWidth="1"/>
    <col min="13561" max="13561" width="1.125" style="29" customWidth="1"/>
    <col min="13562" max="13804" width="9.125" style="29"/>
    <col min="13805" max="13805" width="6.375" style="29" customWidth="1"/>
    <col min="13806" max="13806" width="9.75" style="29" customWidth="1"/>
    <col min="13807" max="13807" width="9" style="29" customWidth="1"/>
    <col min="13808" max="13808" width="22.125" style="29" customWidth="1"/>
    <col min="13809" max="13809" width="5" style="29" customWidth="1"/>
    <col min="13810" max="13810" width="14.125" style="29" customWidth="1"/>
    <col min="13811" max="13811" width="1.125" style="29" customWidth="1"/>
    <col min="13812" max="13812" width="14.125" style="29" customWidth="1"/>
    <col min="13813" max="13813" width="1.125" style="29" customWidth="1"/>
    <col min="13814" max="13814" width="14.125" style="29" customWidth="1"/>
    <col min="13815" max="13815" width="1.125" style="29" customWidth="1"/>
    <col min="13816" max="13816" width="14.125" style="29" customWidth="1"/>
    <col min="13817" max="13817" width="1.125" style="29" customWidth="1"/>
    <col min="13818" max="14060" width="9.125" style="29"/>
    <col min="14061" max="14061" width="6.375" style="29" customWidth="1"/>
    <col min="14062" max="14062" width="9.75" style="29" customWidth="1"/>
    <col min="14063" max="14063" width="9" style="29" customWidth="1"/>
    <col min="14064" max="14064" width="22.125" style="29" customWidth="1"/>
    <col min="14065" max="14065" width="5" style="29" customWidth="1"/>
    <col min="14066" max="14066" width="14.125" style="29" customWidth="1"/>
    <col min="14067" max="14067" width="1.125" style="29" customWidth="1"/>
    <col min="14068" max="14068" width="14.125" style="29" customWidth="1"/>
    <col min="14069" max="14069" width="1.125" style="29" customWidth="1"/>
    <col min="14070" max="14070" width="14.125" style="29" customWidth="1"/>
    <col min="14071" max="14071" width="1.125" style="29" customWidth="1"/>
    <col min="14072" max="14072" width="14.125" style="29" customWidth="1"/>
    <col min="14073" max="14073" width="1.125" style="29" customWidth="1"/>
    <col min="14074" max="14316" width="9.125" style="29"/>
    <col min="14317" max="14317" width="6.375" style="29" customWidth="1"/>
    <col min="14318" max="14318" width="9.75" style="29" customWidth="1"/>
    <col min="14319" max="14319" width="9" style="29" customWidth="1"/>
    <col min="14320" max="14320" width="22.125" style="29" customWidth="1"/>
    <col min="14321" max="14321" width="5" style="29" customWidth="1"/>
    <col min="14322" max="14322" width="14.125" style="29" customWidth="1"/>
    <col min="14323" max="14323" width="1.125" style="29" customWidth="1"/>
    <col min="14324" max="14324" width="14.125" style="29" customWidth="1"/>
    <col min="14325" max="14325" width="1.125" style="29" customWidth="1"/>
    <col min="14326" max="14326" width="14.125" style="29" customWidth="1"/>
    <col min="14327" max="14327" width="1.125" style="29" customWidth="1"/>
    <col min="14328" max="14328" width="14.125" style="29" customWidth="1"/>
    <col min="14329" max="14329" width="1.125" style="29" customWidth="1"/>
    <col min="14330" max="14572" width="9.125" style="29"/>
    <col min="14573" max="14573" width="6.375" style="29" customWidth="1"/>
    <col min="14574" max="14574" width="9.75" style="29" customWidth="1"/>
    <col min="14575" max="14575" width="9" style="29" customWidth="1"/>
    <col min="14576" max="14576" width="22.125" style="29" customWidth="1"/>
    <col min="14577" max="14577" width="5" style="29" customWidth="1"/>
    <col min="14578" max="14578" width="14.125" style="29" customWidth="1"/>
    <col min="14579" max="14579" width="1.125" style="29" customWidth="1"/>
    <col min="14580" max="14580" width="14.125" style="29" customWidth="1"/>
    <col min="14581" max="14581" width="1.125" style="29" customWidth="1"/>
    <col min="14582" max="14582" width="14.125" style="29" customWidth="1"/>
    <col min="14583" max="14583" width="1.125" style="29" customWidth="1"/>
    <col min="14584" max="14584" width="14.125" style="29" customWidth="1"/>
    <col min="14585" max="14585" width="1.125" style="29" customWidth="1"/>
    <col min="14586" max="14828" width="9.125" style="29"/>
    <col min="14829" max="14829" width="6.375" style="29" customWidth="1"/>
    <col min="14830" max="14830" width="9.75" style="29" customWidth="1"/>
    <col min="14831" max="14831" width="9" style="29" customWidth="1"/>
    <col min="14832" max="14832" width="22.125" style="29" customWidth="1"/>
    <col min="14833" max="14833" width="5" style="29" customWidth="1"/>
    <col min="14834" max="14834" width="14.125" style="29" customWidth="1"/>
    <col min="14835" max="14835" width="1.125" style="29" customWidth="1"/>
    <col min="14836" max="14836" width="14.125" style="29" customWidth="1"/>
    <col min="14837" max="14837" width="1.125" style="29" customWidth="1"/>
    <col min="14838" max="14838" width="14.125" style="29" customWidth="1"/>
    <col min="14839" max="14839" width="1.125" style="29" customWidth="1"/>
    <col min="14840" max="14840" width="14.125" style="29" customWidth="1"/>
    <col min="14841" max="14841" width="1.125" style="29" customWidth="1"/>
    <col min="14842" max="15084" width="9.125" style="29"/>
    <col min="15085" max="15085" width="6.375" style="29" customWidth="1"/>
    <col min="15086" max="15086" width="9.75" style="29" customWidth="1"/>
    <col min="15087" max="15087" width="9" style="29" customWidth="1"/>
    <col min="15088" max="15088" width="22.125" style="29" customWidth="1"/>
    <col min="15089" max="15089" width="5" style="29" customWidth="1"/>
    <col min="15090" max="15090" width="14.125" style="29" customWidth="1"/>
    <col min="15091" max="15091" width="1.125" style="29" customWidth="1"/>
    <col min="15092" max="15092" width="14.125" style="29" customWidth="1"/>
    <col min="15093" max="15093" width="1.125" style="29" customWidth="1"/>
    <col min="15094" max="15094" width="14.125" style="29" customWidth="1"/>
    <col min="15095" max="15095" width="1.125" style="29" customWidth="1"/>
    <col min="15096" max="15096" width="14.125" style="29" customWidth="1"/>
    <col min="15097" max="15097" width="1.125" style="29" customWidth="1"/>
    <col min="15098" max="15340" width="9.125" style="29"/>
    <col min="15341" max="15341" width="6.375" style="29" customWidth="1"/>
    <col min="15342" max="15342" width="9.75" style="29" customWidth="1"/>
    <col min="15343" max="15343" width="9" style="29" customWidth="1"/>
    <col min="15344" max="15344" width="22.125" style="29" customWidth="1"/>
    <col min="15345" max="15345" width="5" style="29" customWidth="1"/>
    <col min="15346" max="15346" width="14.125" style="29" customWidth="1"/>
    <col min="15347" max="15347" width="1.125" style="29" customWidth="1"/>
    <col min="15348" max="15348" width="14.125" style="29" customWidth="1"/>
    <col min="15349" max="15349" width="1.125" style="29" customWidth="1"/>
    <col min="15350" max="15350" width="14.125" style="29" customWidth="1"/>
    <col min="15351" max="15351" width="1.125" style="29" customWidth="1"/>
    <col min="15352" max="15352" width="14.125" style="29" customWidth="1"/>
    <col min="15353" max="15353" width="1.125" style="29" customWidth="1"/>
    <col min="15354" max="15596" width="9.125" style="29"/>
    <col min="15597" max="15597" width="6.375" style="29" customWidth="1"/>
    <col min="15598" max="15598" width="9.75" style="29" customWidth="1"/>
    <col min="15599" max="15599" width="9" style="29" customWidth="1"/>
    <col min="15600" max="15600" width="22.125" style="29" customWidth="1"/>
    <col min="15601" max="15601" width="5" style="29" customWidth="1"/>
    <col min="15602" max="15602" width="14.125" style="29" customWidth="1"/>
    <col min="15603" max="15603" width="1.125" style="29" customWidth="1"/>
    <col min="15604" max="15604" width="14.125" style="29" customWidth="1"/>
    <col min="15605" max="15605" width="1.125" style="29" customWidth="1"/>
    <col min="15606" max="15606" width="14.125" style="29" customWidth="1"/>
    <col min="15607" max="15607" width="1.125" style="29" customWidth="1"/>
    <col min="15608" max="15608" width="14.125" style="29" customWidth="1"/>
    <col min="15609" max="15609" width="1.125" style="29" customWidth="1"/>
    <col min="15610" max="15852" width="9.125" style="29"/>
    <col min="15853" max="15853" width="6.375" style="29" customWidth="1"/>
    <col min="15854" max="15854" width="9.75" style="29" customWidth="1"/>
    <col min="15855" max="15855" width="9" style="29" customWidth="1"/>
    <col min="15856" max="15856" width="22.125" style="29" customWidth="1"/>
    <col min="15857" max="15857" width="5" style="29" customWidth="1"/>
    <col min="15858" max="15858" width="14.125" style="29" customWidth="1"/>
    <col min="15859" max="15859" width="1.125" style="29" customWidth="1"/>
    <col min="15860" max="15860" width="14.125" style="29" customWidth="1"/>
    <col min="15861" max="15861" width="1.125" style="29" customWidth="1"/>
    <col min="15862" max="15862" width="14.125" style="29" customWidth="1"/>
    <col min="15863" max="15863" width="1.125" style="29" customWidth="1"/>
    <col min="15864" max="15864" width="14.125" style="29" customWidth="1"/>
    <col min="15865" max="15865" width="1.125" style="29" customWidth="1"/>
    <col min="15866" max="16108" width="9.125" style="29"/>
    <col min="16109" max="16109" width="6.375" style="29" customWidth="1"/>
    <col min="16110" max="16110" width="9.75" style="29" customWidth="1"/>
    <col min="16111" max="16111" width="9" style="29" customWidth="1"/>
    <col min="16112" max="16112" width="22.125" style="29" customWidth="1"/>
    <col min="16113" max="16113" width="5" style="29" customWidth="1"/>
    <col min="16114" max="16114" width="14.125" style="29" customWidth="1"/>
    <col min="16115" max="16115" width="1.125" style="29" customWidth="1"/>
    <col min="16116" max="16116" width="14.125" style="29" customWidth="1"/>
    <col min="16117" max="16117" width="1.125" style="29" customWidth="1"/>
    <col min="16118" max="16118" width="14.125" style="29" customWidth="1"/>
    <col min="16119" max="16119" width="1.125" style="29" customWidth="1"/>
    <col min="16120" max="16120" width="14.125" style="29" customWidth="1"/>
    <col min="16121" max="16121" width="1.125" style="29" customWidth="1"/>
    <col min="16122" max="16384" width="9.125" style="29"/>
  </cols>
  <sheetData>
    <row r="1" spans="1:17" ht="24.75" customHeight="1">
      <c r="A1" s="175" t="s">
        <v>180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</row>
    <row r="2" spans="1:17" ht="24.75" customHeight="1">
      <c r="A2" s="176" t="s">
        <v>101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7" ht="24.75" customHeight="1">
      <c r="A3" s="175" t="s">
        <v>200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</row>
    <row r="4" spans="1:17" ht="24.7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7" ht="24.7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 t="s">
        <v>80</v>
      </c>
    </row>
    <row r="6" spans="1:17" ht="24.75" customHeight="1">
      <c r="A6" s="47"/>
      <c r="B6" s="47"/>
      <c r="C6" s="47"/>
      <c r="D6" s="47"/>
      <c r="E6" s="47"/>
      <c r="F6" s="47"/>
      <c r="G6" s="47"/>
      <c r="H6" s="47"/>
      <c r="I6" s="47"/>
      <c r="J6" s="48"/>
      <c r="K6" s="48" t="s">
        <v>102</v>
      </c>
      <c r="L6" s="48"/>
      <c r="M6" s="21"/>
      <c r="N6" s="178" t="s">
        <v>79</v>
      </c>
      <c r="O6" s="178"/>
      <c r="P6" s="178"/>
      <c r="Q6" s="47"/>
    </row>
    <row r="7" spans="1:17" ht="24.75" customHeight="1">
      <c r="A7" s="11"/>
      <c r="B7" s="11"/>
      <c r="C7" s="11"/>
      <c r="D7" s="11"/>
      <c r="E7" s="11"/>
      <c r="F7" s="11"/>
      <c r="G7" s="11"/>
      <c r="H7" s="11"/>
      <c r="J7" s="59" t="s">
        <v>199</v>
      </c>
      <c r="K7" s="60"/>
      <c r="L7" s="59" t="s">
        <v>179</v>
      </c>
      <c r="M7" s="21"/>
      <c r="N7" s="59" t="s">
        <v>199</v>
      </c>
      <c r="O7" s="60"/>
      <c r="P7" s="59" t="s">
        <v>179</v>
      </c>
    </row>
    <row r="8" spans="1:17" ht="24.75" customHeight="1">
      <c r="A8" s="30" t="s">
        <v>103</v>
      </c>
      <c r="B8" s="30"/>
      <c r="C8" s="30"/>
      <c r="D8" s="30"/>
      <c r="E8" s="30"/>
      <c r="F8" s="30"/>
      <c r="G8" s="30"/>
      <c r="H8" s="30"/>
    </row>
    <row r="9" spans="1:17" ht="24.75" customHeight="1">
      <c r="A9" s="30"/>
      <c r="B9" s="52" t="s">
        <v>169</v>
      </c>
      <c r="C9" s="30"/>
      <c r="D9" s="30"/>
      <c r="E9" s="30"/>
      <c r="F9" s="30"/>
      <c r="G9" s="30"/>
      <c r="H9" s="30"/>
      <c r="J9" s="55">
        <f>PL!I29</f>
        <v>43948915.580000132</v>
      </c>
      <c r="K9" s="55"/>
      <c r="L9" s="55">
        <f>PL!K29</f>
        <v>62207943.91814781</v>
      </c>
      <c r="M9" s="55"/>
      <c r="N9" s="55">
        <f>PL!M29</f>
        <v>42384810.510000013</v>
      </c>
      <c r="O9" s="55"/>
      <c r="P9" s="55">
        <f>PL!O29</f>
        <v>56288045.179999895</v>
      </c>
    </row>
    <row r="10" spans="1:17" ht="24.75" customHeight="1">
      <c r="B10" s="29" t="s">
        <v>104</v>
      </c>
      <c r="J10" s="55"/>
      <c r="K10" s="55"/>
      <c r="L10" s="55"/>
      <c r="M10" s="55"/>
      <c r="N10" s="55"/>
      <c r="O10" s="55"/>
      <c r="P10" s="55"/>
    </row>
    <row r="11" spans="1:17" ht="24.75" customHeight="1">
      <c r="C11" s="29" t="s">
        <v>27</v>
      </c>
      <c r="J11" s="55">
        <f>-PL!I28</f>
        <v>12665277.49</v>
      </c>
      <c r="K11" s="55"/>
      <c r="L11" s="55">
        <f>-PL!K28</f>
        <v>15284396.35</v>
      </c>
      <c r="M11" s="55"/>
      <c r="N11" s="55">
        <f>-PL!M28</f>
        <v>8464320.6699999999</v>
      </c>
      <c r="O11" s="55"/>
      <c r="P11" s="55">
        <f>-PL!O28</f>
        <v>11230141.459999999</v>
      </c>
    </row>
    <row r="12" spans="1:17" ht="24.75" customHeight="1">
      <c r="C12" s="29" t="s">
        <v>105</v>
      </c>
      <c r="J12" s="55">
        <v>16823367.399999999</v>
      </c>
      <c r="K12" s="55"/>
      <c r="L12" s="55">
        <v>15576530.310000002</v>
      </c>
      <c r="M12" s="55"/>
      <c r="N12" s="55">
        <v>17387717.84</v>
      </c>
      <c r="O12" s="55"/>
      <c r="P12" s="55">
        <v>16114787.560000002</v>
      </c>
    </row>
    <row r="13" spans="1:17" ht="24.75" customHeight="1">
      <c r="C13" s="29" t="s">
        <v>161</v>
      </c>
      <c r="J13" s="55">
        <v>0</v>
      </c>
      <c r="K13" s="55"/>
      <c r="L13" s="55">
        <v>0</v>
      </c>
      <c r="M13" s="55"/>
      <c r="N13" s="55">
        <v>-14999800</v>
      </c>
      <c r="O13" s="55"/>
      <c r="P13" s="55">
        <v>-9999866.6600000001</v>
      </c>
    </row>
    <row r="14" spans="1:17" ht="24.75" customHeight="1">
      <c r="C14" s="29" t="s">
        <v>143</v>
      </c>
      <c r="J14" s="55">
        <v>145213314.88</v>
      </c>
      <c r="K14" s="55"/>
      <c r="L14" s="55">
        <v>151897830.19999999</v>
      </c>
      <c r="M14" s="55"/>
      <c r="N14" s="55">
        <v>144817723.44</v>
      </c>
      <c r="O14" s="55"/>
      <c r="P14" s="55">
        <v>151497453.83000001</v>
      </c>
    </row>
    <row r="15" spans="1:17" ht="24.75" customHeight="1">
      <c r="C15" s="29" t="s">
        <v>215</v>
      </c>
      <c r="J15" s="55">
        <v>917077.05</v>
      </c>
      <c r="K15" s="55"/>
      <c r="L15" s="55">
        <v>789032.04</v>
      </c>
      <c r="M15" s="55"/>
      <c r="N15" s="55">
        <v>917077.05</v>
      </c>
      <c r="O15" s="55"/>
      <c r="P15" s="55">
        <v>789032.04</v>
      </c>
    </row>
    <row r="16" spans="1:17" ht="24.75" customHeight="1">
      <c r="C16" s="29" t="s">
        <v>216</v>
      </c>
      <c r="J16" s="55">
        <v>770328.93</v>
      </c>
      <c r="K16" s="55"/>
      <c r="L16" s="55">
        <v>0</v>
      </c>
      <c r="M16" s="55"/>
      <c r="N16" s="55">
        <v>770328.93</v>
      </c>
      <c r="O16" s="55"/>
      <c r="P16" s="55">
        <v>0</v>
      </c>
    </row>
    <row r="17" spans="1:16" ht="24.75" customHeight="1">
      <c r="C17" s="29" t="s">
        <v>217</v>
      </c>
      <c r="J17" s="55">
        <v>-190552.61</v>
      </c>
      <c r="K17" s="55"/>
      <c r="L17" s="55">
        <v>0</v>
      </c>
      <c r="M17" s="55"/>
      <c r="N17" s="55">
        <v>-190552.61</v>
      </c>
      <c r="O17" s="55"/>
      <c r="P17" s="55">
        <v>0</v>
      </c>
    </row>
    <row r="18" spans="1:16" ht="24.75" customHeight="1">
      <c r="C18" s="29" t="s">
        <v>106</v>
      </c>
      <c r="J18" s="55">
        <v>74569.22</v>
      </c>
      <c r="K18" s="55"/>
      <c r="L18" s="55">
        <v>-1053891.6052554846</v>
      </c>
      <c r="M18" s="55"/>
      <c r="N18" s="55">
        <v>74569.22</v>
      </c>
      <c r="O18" s="55"/>
      <c r="P18" s="55">
        <v>-1053891.6100000001</v>
      </c>
    </row>
    <row r="19" spans="1:16" ht="24.75" customHeight="1">
      <c r="C19" s="29" t="s">
        <v>107</v>
      </c>
      <c r="J19" s="55">
        <v>852671.76</v>
      </c>
      <c r="K19" s="55"/>
      <c r="L19" s="55">
        <v>693297.83999999985</v>
      </c>
      <c r="M19" s="55"/>
      <c r="N19" s="55">
        <v>852671.76</v>
      </c>
      <c r="O19" s="55"/>
      <c r="P19" s="55">
        <v>693297.83999999985</v>
      </c>
    </row>
    <row r="20" spans="1:16" ht="24.75" customHeight="1">
      <c r="C20" s="29" t="s">
        <v>222</v>
      </c>
      <c r="J20" s="55">
        <v>1225144.1100000001</v>
      </c>
      <c r="K20" s="55"/>
      <c r="L20" s="55">
        <v>0</v>
      </c>
      <c r="M20" s="55"/>
      <c r="N20" s="55">
        <v>1225144.1100000001</v>
      </c>
      <c r="O20" s="55"/>
      <c r="P20" s="55">
        <v>0</v>
      </c>
    </row>
    <row r="21" spans="1:16" ht="24.75" customHeight="1">
      <c r="B21" s="29" t="s">
        <v>108</v>
      </c>
      <c r="J21" s="56"/>
      <c r="K21" s="55"/>
      <c r="L21" s="56"/>
      <c r="M21" s="55"/>
      <c r="N21" s="56"/>
      <c r="O21" s="55"/>
      <c r="P21" s="56"/>
    </row>
    <row r="22" spans="1:16" ht="24.75" customHeight="1">
      <c r="C22" s="29" t="s">
        <v>109</v>
      </c>
      <c r="J22" s="55">
        <f>SUM(J9:J20)</f>
        <v>222300113.81000015</v>
      </c>
      <c r="K22" s="55"/>
      <c r="L22" s="55">
        <f>SUM(L9:L20)</f>
        <v>245395139.05289233</v>
      </c>
      <c r="M22" s="55"/>
      <c r="N22" s="55">
        <f>SUM(N9:N20)</f>
        <v>201704010.92000002</v>
      </c>
      <c r="O22" s="55"/>
      <c r="P22" s="55">
        <f>SUM(P9:P20)</f>
        <v>225558999.6399999</v>
      </c>
    </row>
    <row r="23" spans="1:16" ht="24.75" customHeight="1">
      <c r="B23" s="29" t="s">
        <v>110</v>
      </c>
      <c r="J23" s="55"/>
      <c r="K23" s="55"/>
      <c r="L23" s="55"/>
      <c r="M23" s="55"/>
      <c r="N23" s="55"/>
      <c r="O23" s="55"/>
      <c r="P23" s="55"/>
    </row>
    <row r="24" spans="1:16" ht="24.75" customHeight="1">
      <c r="C24" s="29" t="s">
        <v>111</v>
      </c>
      <c r="J24" s="55">
        <v>-10360974.82</v>
      </c>
      <c r="K24" s="55"/>
      <c r="L24" s="55">
        <v>-2659373.36</v>
      </c>
      <c r="M24" s="55"/>
      <c r="N24" s="55">
        <v>-7363144.2699999996</v>
      </c>
      <c r="O24" s="55"/>
      <c r="P24" s="55">
        <v>-8737830.4200000018</v>
      </c>
    </row>
    <row r="25" spans="1:16" ht="24.75" customHeight="1">
      <c r="C25" s="29" t="s">
        <v>112</v>
      </c>
      <c r="J25" s="55">
        <v>-1074391.8800000008</v>
      </c>
      <c r="K25" s="55"/>
      <c r="L25" s="55">
        <v>-3296960.2399999993</v>
      </c>
      <c r="M25" s="55"/>
      <c r="N25" s="55">
        <v>-556065.37000000011</v>
      </c>
      <c r="O25" s="55"/>
      <c r="P25" s="55">
        <v>-2585619.9500000002</v>
      </c>
    </row>
    <row r="26" spans="1:16" ht="24.75" customHeight="1">
      <c r="C26" s="29" t="s">
        <v>113</v>
      </c>
      <c r="J26" s="55">
        <v>-82547</v>
      </c>
      <c r="K26" s="55"/>
      <c r="L26" s="55">
        <v>-5691.59</v>
      </c>
      <c r="M26" s="55"/>
      <c r="N26" s="55">
        <v>-82547</v>
      </c>
      <c r="O26" s="55"/>
      <c r="P26" s="55">
        <v>-5691.59</v>
      </c>
    </row>
    <row r="27" spans="1:16" ht="24.75" customHeight="1">
      <c r="B27" s="29" t="s">
        <v>114</v>
      </c>
      <c r="J27" s="55"/>
      <c r="K27" s="55"/>
      <c r="L27" s="55"/>
      <c r="M27" s="55"/>
      <c r="N27" s="55"/>
      <c r="O27" s="55"/>
      <c r="P27" s="55"/>
    </row>
    <row r="28" spans="1:16" ht="24.75" customHeight="1">
      <c r="C28" s="29" t="s">
        <v>115</v>
      </c>
      <c r="J28" s="55">
        <v>4739013.1399999997</v>
      </c>
      <c r="K28" s="55"/>
      <c r="L28" s="55">
        <v>5128609.58</v>
      </c>
      <c r="M28" s="55"/>
      <c r="N28" s="55">
        <v>1246099.92</v>
      </c>
      <c r="O28" s="55"/>
      <c r="P28" s="55">
        <v>7020949.5300000003</v>
      </c>
    </row>
    <row r="29" spans="1:16" ht="24.75" customHeight="1">
      <c r="A29" s="29" t="s">
        <v>116</v>
      </c>
      <c r="B29" s="53" t="s">
        <v>117</v>
      </c>
      <c r="J29" s="56">
        <f>SUM(J22:J28)</f>
        <v>215521213.25000015</v>
      </c>
      <c r="K29" s="55"/>
      <c r="L29" s="56">
        <f>SUM(L22:L28)</f>
        <v>244561723.44289231</v>
      </c>
      <c r="M29" s="55"/>
      <c r="N29" s="56">
        <f>SUM(N22:N28)</f>
        <v>194948354.19999999</v>
      </c>
      <c r="O29" s="55"/>
      <c r="P29" s="56">
        <f>SUM(P22:P28)</f>
        <v>221250807.20999992</v>
      </c>
    </row>
    <row r="30" spans="1:16" ht="24.75" customHeight="1">
      <c r="B30" s="33" t="s">
        <v>147</v>
      </c>
      <c r="J30" s="55">
        <v>-437400</v>
      </c>
      <c r="K30" s="55"/>
      <c r="L30" s="55">
        <v>-767600</v>
      </c>
      <c r="M30" s="55"/>
      <c r="N30" s="55">
        <v>-437400</v>
      </c>
      <c r="O30" s="55"/>
      <c r="P30" s="55">
        <v>-767600</v>
      </c>
    </row>
    <row r="31" spans="1:16" ht="24.75" customHeight="1">
      <c r="A31" s="29" t="s">
        <v>116</v>
      </c>
      <c r="B31" s="29" t="s">
        <v>119</v>
      </c>
      <c r="J31" s="55">
        <v>-14563689.9</v>
      </c>
      <c r="K31" s="55"/>
      <c r="L31" s="55">
        <v>-13529928.950000005</v>
      </c>
      <c r="M31" s="55"/>
      <c r="N31" s="55">
        <v>-9965857.9499999993</v>
      </c>
      <c r="O31" s="55"/>
      <c r="P31" s="55">
        <v>-10722107.020000005</v>
      </c>
    </row>
    <row r="32" spans="1:16" ht="24.75" customHeight="1">
      <c r="A32" s="30"/>
      <c r="B32" s="31" t="s">
        <v>120</v>
      </c>
      <c r="J32" s="57">
        <f>SUM(J29:J31)</f>
        <v>200520123.35000014</v>
      </c>
      <c r="K32" s="55"/>
      <c r="L32" s="57">
        <f>SUM(L29:L31)</f>
        <v>230264194.4928923</v>
      </c>
      <c r="M32" s="55"/>
      <c r="N32" s="57">
        <f>SUM(N29:N31)</f>
        <v>184545096.25</v>
      </c>
      <c r="O32" s="55"/>
      <c r="P32" s="57">
        <f>SUM(P29:P31)</f>
        <v>209761100.18999991</v>
      </c>
    </row>
    <row r="33" spans="1:16" ht="24.75" customHeight="1">
      <c r="A33" s="30"/>
      <c r="B33" s="31"/>
      <c r="J33" s="55"/>
      <c r="K33" s="55"/>
      <c r="L33" s="55"/>
      <c r="M33" s="55"/>
      <c r="N33" s="55"/>
      <c r="O33" s="55"/>
      <c r="P33" s="56"/>
    </row>
    <row r="34" spans="1:16" ht="24.75" customHeight="1">
      <c r="A34" s="30"/>
      <c r="B34" s="31"/>
      <c r="J34" s="55"/>
      <c r="K34" s="55"/>
      <c r="L34" s="55"/>
      <c r="M34" s="55"/>
      <c r="N34" s="55"/>
      <c r="O34" s="55"/>
      <c r="P34" s="55"/>
    </row>
    <row r="35" spans="1:16" ht="24.75" customHeight="1">
      <c r="A35" s="30"/>
      <c r="B35" s="31"/>
      <c r="J35" s="55"/>
      <c r="K35" s="55"/>
      <c r="L35" s="55"/>
      <c r="M35" s="55"/>
      <c r="N35" s="55"/>
      <c r="O35" s="55"/>
      <c r="P35" s="55"/>
    </row>
    <row r="36" spans="1:16" ht="24.75" customHeight="1">
      <c r="A36" s="30"/>
      <c r="B36" s="30"/>
    </row>
    <row r="37" spans="1:16" ht="24.75" customHeight="1">
      <c r="A37" s="12" t="s">
        <v>9</v>
      </c>
      <c r="B37" s="12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</row>
    <row r="38" spans="1:16" ht="24.75" customHeight="1">
      <c r="A38" s="12"/>
      <c r="B38" s="12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</row>
    <row r="39" spans="1:16" ht="24.75" customHeight="1">
      <c r="A39" s="12"/>
      <c r="B39" s="12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</row>
    <row r="40" spans="1:16" ht="24.75" customHeight="1">
      <c r="A40" s="11"/>
      <c r="B40" s="11"/>
      <c r="E40" s="29" t="s">
        <v>51</v>
      </c>
      <c r="H40" s="61"/>
      <c r="K40" s="11"/>
      <c r="L40" s="11"/>
      <c r="M40" s="11"/>
      <c r="N40" s="11"/>
      <c r="O40" s="11"/>
      <c r="P40" s="11"/>
    </row>
    <row r="41" spans="1:16" ht="24.75" customHeight="1">
      <c r="A41" s="12"/>
      <c r="B41" s="12"/>
      <c r="E41" s="43" t="s">
        <v>184</v>
      </c>
      <c r="H41" s="61"/>
      <c r="K41" s="11"/>
      <c r="L41" s="11"/>
      <c r="M41" s="11"/>
      <c r="N41" s="11"/>
      <c r="O41" s="11"/>
      <c r="P41" s="11"/>
    </row>
    <row r="42" spans="1:16" ht="21.6">
      <c r="A42" s="179" t="s">
        <v>21</v>
      </c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</row>
    <row r="43" spans="1:16" ht="22.5" customHeight="1">
      <c r="A43" s="175" t="s">
        <v>180</v>
      </c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</row>
    <row r="44" spans="1:16" ht="22.5" customHeight="1">
      <c r="A44" s="176" t="s">
        <v>101</v>
      </c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</row>
    <row r="45" spans="1:16" ht="22.5" customHeight="1">
      <c r="A45" s="175" t="s">
        <v>200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</row>
    <row r="46" spans="1:16" ht="14.25" customHeight="1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</row>
    <row r="47" spans="1:16" ht="21.6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3" t="s">
        <v>80</v>
      </c>
    </row>
    <row r="48" spans="1:16" ht="22.2">
      <c r="A48" s="47"/>
      <c r="B48" s="47"/>
      <c r="C48" s="47"/>
      <c r="D48" s="47"/>
      <c r="E48" s="47"/>
      <c r="F48" s="47"/>
      <c r="G48" s="47"/>
      <c r="H48" s="47"/>
      <c r="I48" s="47"/>
      <c r="J48" s="177" t="s">
        <v>102</v>
      </c>
      <c r="K48" s="177"/>
      <c r="L48" s="177"/>
      <c r="M48" s="49"/>
      <c r="N48" s="178" t="s">
        <v>79</v>
      </c>
      <c r="O48" s="178"/>
      <c r="P48" s="178"/>
    </row>
    <row r="49" spans="1:16" ht="22.5" customHeight="1">
      <c r="A49" s="11"/>
      <c r="B49" s="11"/>
      <c r="C49" s="11"/>
      <c r="D49" s="11"/>
      <c r="E49" s="11"/>
      <c r="F49" s="11"/>
      <c r="G49" s="11"/>
      <c r="H49" s="11"/>
      <c r="J49" s="59" t="s">
        <v>199</v>
      </c>
      <c r="K49" s="60"/>
      <c r="L49" s="59" t="s">
        <v>179</v>
      </c>
      <c r="M49" s="21"/>
      <c r="N49" s="59" t="s">
        <v>199</v>
      </c>
      <c r="O49" s="60"/>
      <c r="P49" s="59" t="s">
        <v>179</v>
      </c>
    </row>
    <row r="50" spans="1:16" ht="22.5" customHeight="1">
      <c r="A50" s="30" t="s">
        <v>121</v>
      </c>
      <c r="B50" s="30"/>
      <c r="C50" s="30"/>
      <c r="D50" s="30"/>
      <c r="E50" s="30"/>
      <c r="F50" s="30"/>
      <c r="G50" s="30"/>
      <c r="H50" s="30"/>
    </row>
    <row r="51" spans="1:16" ht="22.5" customHeight="1">
      <c r="A51" s="30"/>
      <c r="B51" s="29" t="s">
        <v>173</v>
      </c>
      <c r="C51" s="30"/>
      <c r="D51" s="30"/>
      <c r="E51" s="30"/>
      <c r="F51" s="30"/>
      <c r="G51" s="30"/>
      <c r="H51" s="30"/>
      <c r="J51" s="55">
        <v>-3668.9700000000012</v>
      </c>
      <c r="K51" s="55"/>
      <c r="L51" s="55">
        <v>354929.37</v>
      </c>
      <c r="M51" s="55"/>
      <c r="N51" s="55">
        <v>0</v>
      </c>
      <c r="O51" s="55"/>
      <c r="P51" s="55">
        <v>357385.89</v>
      </c>
    </row>
    <row r="52" spans="1:16" ht="22.5" customHeight="1">
      <c r="A52" s="29" t="s">
        <v>116</v>
      </c>
      <c r="B52" s="29" t="s">
        <v>227</v>
      </c>
      <c r="C52" s="30"/>
      <c r="D52" s="30"/>
      <c r="E52" s="30"/>
      <c r="F52" s="30"/>
      <c r="G52" s="30"/>
      <c r="H52" s="30"/>
      <c r="J52" s="55">
        <v>-4004564.1199999996</v>
      </c>
      <c r="K52" s="55"/>
      <c r="L52" s="55">
        <v>-14.75</v>
      </c>
      <c r="M52" s="55"/>
      <c r="N52" s="55">
        <v>-4004564.1199999996</v>
      </c>
      <c r="O52" s="55"/>
      <c r="P52" s="55">
        <v>-14.75</v>
      </c>
    </row>
    <row r="53" spans="1:16" ht="22.5" customHeight="1">
      <c r="B53" s="29" t="s">
        <v>218</v>
      </c>
      <c r="C53" s="30"/>
      <c r="D53" s="30"/>
      <c r="E53" s="30"/>
      <c r="F53" s="30"/>
      <c r="G53" s="30"/>
      <c r="H53" s="30"/>
      <c r="J53" s="55">
        <v>30796832.220000003</v>
      </c>
      <c r="K53" s="55"/>
      <c r="L53" s="55">
        <v>0</v>
      </c>
      <c r="M53" s="55"/>
      <c r="N53" s="55">
        <v>30796832.220000003</v>
      </c>
      <c r="O53" s="55"/>
      <c r="P53" s="55">
        <v>0</v>
      </c>
    </row>
    <row r="54" spans="1:16" ht="22.5" customHeight="1">
      <c r="B54" s="29" t="s">
        <v>157</v>
      </c>
      <c r="J54" s="55">
        <v>0</v>
      </c>
      <c r="K54" s="55"/>
      <c r="L54" s="55">
        <v>8300000</v>
      </c>
      <c r="M54" s="55"/>
      <c r="N54" s="55">
        <v>0</v>
      </c>
      <c r="O54" s="55"/>
      <c r="P54" s="55">
        <v>8300000</v>
      </c>
    </row>
    <row r="55" spans="1:16" ht="22.5" customHeight="1">
      <c r="A55" s="29" t="s">
        <v>116</v>
      </c>
      <c r="B55" s="29" t="s">
        <v>144</v>
      </c>
      <c r="C55" s="30"/>
      <c r="D55" s="30"/>
      <c r="E55" s="30"/>
      <c r="F55" s="30"/>
      <c r="G55" s="30"/>
      <c r="H55" s="30"/>
      <c r="J55" s="55">
        <v>-521731403.07999992</v>
      </c>
      <c r="K55" s="55"/>
      <c r="L55" s="55">
        <v>-81129953.780000001</v>
      </c>
      <c r="M55" s="55"/>
      <c r="N55" s="55">
        <v>-521731403.07999969</v>
      </c>
      <c r="O55" s="55"/>
      <c r="P55" s="55">
        <v>-81129953.780000448</v>
      </c>
    </row>
    <row r="56" spans="1:16" ht="22.5" customHeight="1">
      <c r="B56" s="29" t="s">
        <v>190</v>
      </c>
      <c r="C56" s="30"/>
      <c r="D56" s="30"/>
      <c r="E56" s="30"/>
      <c r="F56" s="30"/>
      <c r="G56" s="30"/>
      <c r="H56" s="30"/>
      <c r="J56" s="55">
        <v>-3648000</v>
      </c>
      <c r="K56" s="55"/>
      <c r="L56" s="55">
        <v>-6268300</v>
      </c>
      <c r="M56" s="55"/>
      <c r="N56" s="55">
        <v>-3648000</v>
      </c>
      <c r="O56" s="55"/>
      <c r="P56" s="55">
        <v>-6268300</v>
      </c>
    </row>
    <row r="57" spans="1:16" ht="22.5" customHeight="1">
      <c r="B57" s="29" t="s">
        <v>223</v>
      </c>
      <c r="C57" s="30"/>
      <c r="D57" s="30"/>
      <c r="E57" s="30"/>
      <c r="F57" s="30"/>
      <c r="G57" s="30"/>
      <c r="H57" s="30"/>
      <c r="J57" s="55">
        <v>-9987528.2200000007</v>
      </c>
      <c r="K57" s="55"/>
      <c r="L57" s="55">
        <v>0</v>
      </c>
      <c r="M57" s="55"/>
      <c r="N57" s="55">
        <v>-9987528.2200000007</v>
      </c>
      <c r="O57" s="55"/>
      <c r="P57" s="55">
        <v>0</v>
      </c>
    </row>
    <row r="58" spans="1:16" ht="22.5" customHeight="1">
      <c r="B58" s="29" t="s">
        <v>219</v>
      </c>
      <c r="C58" s="30"/>
      <c r="D58" s="30"/>
      <c r="E58" s="30"/>
      <c r="F58" s="30"/>
      <c r="G58" s="30"/>
      <c r="H58" s="30"/>
      <c r="J58" s="55">
        <v>0</v>
      </c>
      <c r="K58" s="55"/>
      <c r="L58" s="55">
        <v>0</v>
      </c>
      <c r="M58" s="55"/>
      <c r="N58" s="55">
        <v>-5999799.9999999981</v>
      </c>
      <c r="O58" s="55"/>
      <c r="P58" s="55">
        <v>0</v>
      </c>
    </row>
    <row r="59" spans="1:16" ht="21.6">
      <c r="B59" s="29" t="s">
        <v>167</v>
      </c>
      <c r="J59" s="55">
        <v>0</v>
      </c>
      <c r="K59" s="55"/>
      <c r="L59" s="55">
        <v>0</v>
      </c>
      <c r="M59" s="55"/>
      <c r="N59" s="55">
        <v>14999800</v>
      </c>
      <c r="O59" s="55"/>
      <c r="P59" s="55">
        <v>9999866.6600000001</v>
      </c>
    </row>
    <row r="60" spans="1:16" ht="22.5" customHeight="1">
      <c r="A60" s="30"/>
      <c r="B60" s="30" t="s">
        <v>122</v>
      </c>
      <c r="C60" s="30"/>
      <c r="D60" s="30"/>
      <c r="E60" s="30"/>
      <c r="F60" s="30"/>
      <c r="G60" s="30"/>
      <c r="H60" s="30"/>
      <c r="I60" s="30"/>
      <c r="J60" s="57">
        <f>SUM(J51:J59)</f>
        <v>-508578332.16999996</v>
      </c>
      <c r="K60" s="55"/>
      <c r="L60" s="57">
        <f>SUM(L51:L59)</f>
        <v>-78743339.159999996</v>
      </c>
      <c r="M60" s="55"/>
      <c r="N60" s="57">
        <f>SUM(N51:N59)</f>
        <v>-499574663.19999969</v>
      </c>
      <c r="O60" s="55"/>
      <c r="P60" s="57">
        <f>SUM(P51:P59)</f>
        <v>-68741015.980000451</v>
      </c>
    </row>
    <row r="61" spans="1:16" ht="22.2">
      <c r="A61" s="30" t="s">
        <v>123</v>
      </c>
      <c r="B61" s="30"/>
      <c r="C61" s="30"/>
      <c r="D61" s="30"/>
      <c r="E61" s="30"/>
      <c r="F61" s="30"/>
      <c r="G61" s="30"/>
      <c r="H61" s="30"/>
      <c r="I61" s="30"/>
      <c r="J61" s="55"/>
      <c r="K61" s="55"/>
      <c r="L61" s="55"/>
      <c r="M61" s="55"/>
      <c r="N61" s="55"/>
      <c r="O61" s="55"/>
      <c r="P61" s="55"/>
    </row>
    <row r="62" spans="1:16" ht="22.2">
      <c r="A62" s="30"/>
      <c r="B62" s="29" t="s">
        <v>162</v>
      </c>
      <c r="C62" s="30"/>
      <c r="D62" s="30"/>
      <c r="E62" s="30"/>
      <c r="F62" s="30"/>
      <c r="G62" s="30"/>
      <c r="H62" s="30"/>
      <c r="I62" s="30"/>
      <c r="J62" s="55"/>
      <c r="K62" s="55"/>
      <c r="L62" s="55"/>
      <c r="M62" s="55"/>
      <c r="N62" s="55"/>
      <c r="O62" s="55"/>
      <c r="P62" s="55"/>
    </row>
    <row r="63" spans="1:16" ht="22.5" customHeight="1">
      <c r="A63" s="29" t="s">
        <v>116</v>
      </c>
      <c r="B63" s="29" t="s">
        <v>165</v>
      </c>
      <c r="J63" s="55">
        <v>0</v>
      </c>
      <c r="K63" s="55"/>
      <c r="L63" s="55">
        <v>-35518334.149999999</v>
      </c>
      <c r="M63" s="55"/>
      <c r="N63" s="55">
        <v>0</v>
      </c>
      <c r="O63" s="55"/>
      <c r="P63" s="55">
        <v>-29800000</v>
      </c>
    </row>
    <row r="64" spans="1:16" ht="22.5" customHeight="1">
      <c r="B64" s="29" t="s">
        <v>191</v>
      </c>
      <c r="J64" s="55">
        <v>0</v>
      </c>
      <c r="K64" s="55"/>
      <c r="L64" s="55">
        <v>0</v>
      </c>
      <c r="M64" s="55"/>
      <c r="N64" s="55">
        <v>0</v>
      </c>
      <c r="O64" s="55"/>
      <c r="P64" s="55">
        <v>-3000000</v>
      </c>
    </row>
    <row r="65" spans="1:16" ht="22.5" customHeight="1">
      <c r="B65" s="29" t="s">
        <v>224</v>
      </c>
      <c r="J65" s="55">
        <v>157401720</v>
      </c>
      <c r="K65" s="55"/>
      <c r="L65" s="55">
        <v>39546806</v>
      </c>
      <c r="M65" s="55"/>
      <c r="N65" s="55">
        <v>157401720</v>
      </c>
      <c r="O65" s="55"/>
      <c r="P65" s="55">
        <v>39546806</v>
      </c>
    </row>
    <row r="66" spans="1:16" ht="22.5" customHeight="1">
      <c r="B66" s="29" t="s">
        <v>225</v>
      </c>
      <c r="J66" s="55">
        <v>-50943541.249999978</v>
      </c>
      <c r="K66" s="55"/>
      <c r="L66" s="55">
        <v>-38208480.709999986</v>
      </c>
      <c r="M66" s="55"/>
      <c r="N66" s="55">
        <v>-49203541.25</v>
      </c>
      <c r="O66" s="55"/>
      <c r="P66" s="55">
        <v>-36468480.709999979</v>
      </c>
    </row>
    <row r="67" spans="1:16" ht="22.5" customHeight="1">
      <c r="A67" s="29" t="s">
        <v>116</v>
      </c>
      <c r="B67" s="29" t="s">
        <v>124</v>
      </c>
      <c r="J67" s="55">
        <v>-52004176.229999974</v>
      </c>
      <c r="K67" s="55"/>
      <c r="L67" s="55">
        <v>-42255706.459999993</v>
      </c>
      <c r="M67" s="55"/>
      <c r="N67" s="55">
        <v>-51207198.239999995</v>
      </c>
      <c r="O67" s="55"/>
      <c r="P67" s="55">
        <v>-41496756.969999999</v>
      </c>
    </row>
    <row r="68" spans="1:16" ht="22.5" customHeight="1">
      <c r="B68" s="29" t="s">
        <v>125</v>
      </c>
      <c r="J68" s="55">
        <v>-57599720</v>
      </c>
      <c r="K68" s="55"/>
      <c r="L68" s="55">
        <v>-45000133.340000004</v>
      </c>
      <c r="M68" s="55"/>
      <c r="N68" s="55">
        <v>-57599520</v>
      </c>
      <c r="O68" s="55"/>
      <c r="P68" s="55">
        <v>-45000000</v>
      </c>
    </row>
    <row r="69" spans="1:16" ht="22.5" customHeight="1">
      <c r="B69" s="29" t="s">
        <v>118</v>
      </c>
      <c r="J69" s="55">
        <v>-16847949.02</v>
      </c>
      <c r="K69" s="55"/>
      <c r="L69" s="55">
        <v>-15512874.580000002</v>
      </c>
      <c r="M69" s="55"/>
      <c r="N69" s="55">
        <v>-16572299.460000001</v>
      </c>
      <c r="O69" s="55"/>
      <c r="P69" s="55">
        <v>-15158407.850000001</v>
      </c>
    </row>
    <row r="70" spans="1:16" ht="22.5" customHeight="1">
      <c r="B70" s="29" t="s">
        <v>220</v>
      </c>
      <c r="J70" s="55">
        <v>434000200</v>
      </c>
      <c r="K70" s="55"/>
      <c r="L70" s="55">
        <v>0</v>
      </c>
      <c r="M70" s="55"/>
      <c r="N70" s="55">
        <v>434000000</v>
      </c>
      <c r="O70" s="55"/>
      <c r="P70" s="55">
        <v>0</v>
      </c>
    </row>
    <row r="71" spans="1:16" ht="22.5" customHeight="1">
      <c r="B71" s="29" t="s">
        <v>221</v>
      </c>
      <c r="J71" s="55">
        <v>-13368170.33</v>
      </c>
      <c r="K71" s="55"/>
      <c r="L71" s="55">
        <v>0</v>
      </c>
      <c r="M71" s="55"/>
      <c r="N71" s="55">
        <v>-13368170.33</v>
      </c>
      <c r="O71" s="55"/>
      <c r="P71" s="55">
        <v>0</v>
      </c>
    </row>
    <row r="72" spans="1:16" ht="22.5" customHeight="1">
      <c r="A72" s="32"/>
      <c r="B72" s="31" t="s">
        <v>126</v>
      </c>
      <c r="C72" s="30"/>
      <c r="D72" s="30"/>
      <c r="E72" s="30"/>
      <c r="F72" s="30"/>
      <c r="G72" s="30"/>
      <c r="H72" s="30"/>
      <c r="I72" s="30"/>
      <c r="J72" s="57">
        <f>SUM(J63:J71)</f>
        <v>400638363.17000008</v>
      </c>
      <c r="K72" s="55"/>
      <c r="L72" s="57">
        <f>SUM(L63:L71)</f>
        <v>-136948723.23999998</v>
      </c>
      <c r="M72" s="55"/>
      <c r="N72" s="57">
        <f>SUM(N63:N71)</f>
        <v>403450990.72000003</v>
      </c>
      <c r="O72" s="55"/>
      <c r="P72" s="57">
        <f>SUM(P63:P71)</f>
        <v>-131376839.52999997</v>
      </c>
    </row>
    <row r="73" spans="1:16" ht="22.5" customHeight="1">
      <c r="A73" s="32" t="s">
        <v>127</v>
      </c>
      <c r="B73" s="32"/>
      <c r="C73" s="30"/>
      <c r="D73" s="30"/>
      <c r="E73" s="30"/>
      <c r="F73" s="30"/>
      <c r="G73" s="30"/>
      <c r="H73" s="30"/>
      <c r="I73" s="30"/>
      <c r="J73" s="55">
        <f>+J32+J60+J72</f>
        <v>92580154.350000262</v>
      </c>
      <c r="K73" s="55"/>
      <c r="L73" s="55">
        <f>+L32+L60+L72</f>
        <v>14572132.092892319</v>
      </c>
      <c r="M73" s="55"/>
      <c r="N73" s="55">
        <f>+N32+N60+N72</f>
        <v>88421423.770000339</v>
      </c>
      <c r="O73" s="55"/>
      <c r="P73" s="55">
        <f>+P32+P60+P72</f>
        <v>9643244.6799994707</v>
      </c>
    </row>
    <row r="74" spans="1:16" ht="22.5" customHeight="1">
      <c r="A74" s="32" t="s">
        <v>175</v>
      </c>
      <c r="B74" s="32"/>
      <c r="C74" s="30"/>
      <c r="D74" s="30"/>
      <c r="E74" s="30"/>
      <c r="F74" s="30"/>
      <c r="G74" s="30"/>
      <c r="H74" s="30"/>
      <c r="I74" s="30"/>
      <c r="J74" s="55">
        <v>26027518.059999999</v>
      </c>
      <c r="K74" s="55"/>
      <c r="L74" s="55">
        <v>11455385.970000001</v>
      </c>
      <c r="M74" s="55"/>
      <c r="N74" s="55">
        <v>14799126.02</v>
      </c>
      <c r="O74" s="55"/>
      <c r="P74" s="55">
        <v>5155881.34</v>
      </c>
    </row>
    <row r="75" spans="1:16" ht="22.5" customHeight="1">
      <c r="A75" s="32" t="s">
        <v>222</v>
      </c>
      <c r="B75" s="32"/>
      <c r="C75" s="30"/>
      <c r="D75" s="30"/>
      <c r="E75" s="30"/>
      <c r="F75" s="30"/>
      <c r="G75" s="30"/>
      <c r="H75" s="30"/>
      <c r="I75" s="30"/>
      <c r="J75" s="55">
        <v>-1293558.58</v>
      </c>
      <c r="K75" s="55"/>
      <c r="L75" s="55">
        <v>0</v>
      </c>
      <c r="M75" s="55"/>
      <c r="N75" s="55">
        <v>-1293558.58</v>
      </c>
      <c r="O75" s="55"/>
      <c r="P75" s="55">
        <v>0</v>
      </c>
    </row>
    <row r="76" spans="1:16" ht="22.5" customHeight="1" thickBot="1">
      <c r="A76" s="32" t="s">
        <v>176</v>
      </c>
      <c r="B76" s="32"/>
      <c r="C76" s="30"/>
      <c r="D76" s="30"/>
      <c r="E76" s="30"/>
      <c r="F76" s="30"/>
      <c r="G76" s="30"/>
      <c r="H76" s="30"/>
      <c r="I76" s="30"/>
      <c r="J76" s="58">
        <f>SUM(J73:J75)</f>
        <v>117314113.83000027</v>
      </c>
      <c r="K76" s="55"/>
      <c r="L76" s="58">
        <f>SUM(L73:L75)</f>
        <v>26027518.062892318</v>
      </c>
      <c r="M76" s="55"/>
      <c r="N76" s="58">
        <f>SUM(N73:N75)</f>
        <v>101926991.21000034</v>
      </c>
      <c r="O76" s="55"/>
      <c r="P76" s="58">
        <f>SUM(P73:P75)</f>
        <v>14799126.019999471</v>
      </c>
    </row>
    <row r="77" spans="1:16" ht="6" customHeight="1" thickTop="1">
      <c r="J77" s="55"/>
      <c r="K77" s="55"/>
      <c r="L77" s="55"/>
      <c r="M77" s="55"/>
      <c r="N77" s="55"/>
      <c r="O77" s="55"/>
      <c r="P77" s="55"/>
    </row>
    <row r="78" spans="1:16" ht="22.5" customHeight="1">
      <c r="A78" s="30" t="s">
        <v>128</v>
      </c>
      <c r="J78" s="55"/>
      <c r="K78" s="55"/>
      <c r="L78" s="55"/>
      <c r="M78" s="55"/>
      <c r="N78" s="55"/>
      <c r="O78" s="55"/>
      <c r="P78" s="55"/>
    </row>
    <row r="79" spans="1:16" ht="22.5" customHeight="1">
      <c r="A79" s="29" t="s">
        <v>129</v>
      </c>
      <c r="J79" s="55"/>
      <c r="K79" s="55"/>
      <c r="L79" s="55"/>
      <c r="M79" s="55"/>
      <c r="N79" s="55"/>
      <c r="O79" s="55"/>
      <c r="P79" s="55"/>
    </row>
    <row r="80" spans="1:16" ht="22.5" customHeight="1">
      <c r="B80" s="29" t="s">
        <v>130</v>
      </c>
      <c r="J80" s="55">
        <v>1833758.3000000007</v>
      </c>
      <c r="K80" s="55"/>
      <c r="L80" s="55">
        <v>3668438.2699999996</v>
      </c>
      <c r="M80" s="55"/>
      <c r="N80" s="55">
        <v>1833758.3000000007</v>
      </c>
      <c r="O80" s="55"/>
      <c r="P80" s="55">
        <v>3668438.2699999996</v>
      </c>
    </row>
    <row r="81" spans="1:16" ht="22.5" customHeight="1">
      <c r="B81" s="29" t="s">
        <v>226</v>
      </c>
      <c r="J81" s="55">
        <v>6268300</v>
      </c>
      <c r="K81" s="55"/>
      <c r="L81" s="55">
        <v>0</v>
      </c>
      <c r="M81" s="55"/>
      <c r="N81" s="55">
        <v>6268300</v>
      </c>
      <c r="O81" s="55"/>
      <c r="P81" s="55">
        <v>0</v>
      </c>
    </row>
    <row r="82" spans="1:16" ht="22.5" customHeight="1">
      <c r="B82" s="29" t="s">
        <v>148</v>
      </c>
      <c r="J82" s="55">
        <v>145359992.16999999</v>
      </c>
      <c r="K82" s="55"/>
      <c r="L82" s="55">
        <v>35600000</v>
      </c>
      <c r="M82" s="55"/>
      <c r="N82" s="55">
        <v>145359992.16999999</v>
      </c>
      <c r="O82" s="55"/>
      <c r="P82" s="55">
        <v>35600000</v>
      </c>
    </row>
    <row r="83" spans="1:16" ht="22.5" customHeight="1">
      <c r="B83" s="29" t="s">
        <v>193</v>
      </c>
      <c r="J83" s="55"/>
      <c r="K83" s="55"/>
      <c r="L83" s="55"/>
      <c r="M83" s="55"/>
      <c r="N83" s="55"/>
      <c r="O83" s="55"/>
      <c r="P83" s="55"/>
    </row>
    <row r="84" spans="1:16" ht="22.5" customHeight="1">
      <c r="C84" s="29" t="s">
        <v>194</v>
      </c>
      <c r="J84" s="55">
        <v>22957473.32</v>
      </c>
      <c r="K84" s="55"/>
      <c r="L84" s="55">
        <v>7648806.29</v>
      </c>
      <c r="M84" s="55"/>
      <c r="N84" s="55">
        <v>22957473.32</v>
      </c>
      <c r="O84" s="55"/>
      <c r="P84" s="55">
        <v>7648806.29</v>
      </c>
    </row>
    <row r="85" spans="1:16" ht="6.75" customHeight="1">
      <c r="B85" s="12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</row>
    <row r="86" spans="1:16" ht="22.5" customHeight="1">
      <c r="A86" s="12" t="s">
        <v>9</v>
      </c>
      <c r="B86" s="12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</row>
    <row r="87" spans="1:16" ht="15" customHeight="1">
      <c r="B87" s="12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</row>
    <row r="88" spans="1:16" ht="22.5" customHeight="1">
      <c r="A88" s="11"/>
      <c r="B88" s="11"/>
      <c r="E88" s="29" t="s">
        <v>51</v>
      </c>
      <c r="G88" s="61"/>
      <c r="K88" s="11"/>
      <c r="L88" s="11"/>
      <c r="M88" s="11"/>
      <c r="N88" s="11"/>
      <c r="O88" s="11"/>
      <c r="P88" s="11"/>
    </row>
    <row r="89" spans="1:16" ht="22.5" customHeight="1">
      <c r="A89" s="12"/>
      <c r="B89" s="12"/>
      <c r="E89" s="43" t="s">
        <v>184</v>
      </c>
      <c r="G89" s="61"/>
      <c r="K89" s="11"/>
      <c r="L89" s="11"/>
      <c r="M89" s="11"/>
      <c r="N89" s="11"/>
      <c r="O89" s="11"/>
      <c r="P89" s="11"/>
    </row>
    <row r="90" spans="1:16" ht="22.5" customHeight="1">
      <c r="A90" s="12"/>
      <c r="B90" s="12"/>
      <c r="E90" s="43"/>
      <c r="G90" s="61"/>
      <c r="K90" s="11"/>
      <c r="L90" s="11"/>
      <c r="M90" s="11"/>
      <c r="N90" s="11"/>
      <c r="O90" s="11"/>
      <c r="P90" s="11"/>
    </row>
    <row r="91" spans="1:16" ht="24.75" customHeight="1"/>
    <row r="92" spans="1:16" ht="24.75" customHeight="1"/>
    <row r="93" spans="1:16" ht="24.75" customHeight="1"/>
    <row r="94" spans="1:16" ht="24.75" customHeight="1"/>
    <row r="95" spans="1:16" ht="24.75" customHeight="1"/>
    <row r="97" s="29" customFormat="1" ht="26.25" customHeight="1"/>
    <row r="98" s="29" customFormat="1" ht="26.25" customHeight="1"/>
    <row r="99" s="29" customFormat="1" ht="26.25" customHeight="1"/>
    <row r="100" s="29" customFormat="1" ht="26.25" customHeight="1"/>
  </sheetData>
  <mergeCells count="10">
    <mergeCell ref="A42:P42"/>
    <mergeCell ref="A1:P1"/>
    <mergeCell ref="A2:P2"/>
    <mergeCell ref="A3:P3"/>
    <mergeCell ref="N6:P6"/>
    <mergeCell ref="A43:P43"/>
    <mergeCell ref="A44:P44"/>
    <mergeCell ref="A45:P45"/>
    <mergeCell ref="J48:L48"/>
    <mergeCell ref="N48:P48"/>
  </mergeCells>
  <pageMargins left="0.70866141732283472" right="0.23622047244094491" top="0.59055118110236227" bottom="0.42" header="0.35433070866141736" footer="0.28000000000000003"/>
  <pageSetup paperSize="9" scale="80" firstPageNumber="8" fitToHeight="2" orientation="portrait" useFirstPageNumber="1" r:id="rId1"/>
  <headerFooter alignWithMargins="0"/>
  <rowBreaks count="1" manualBreakCount="1">
    <brk id="4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BA2F785B3E23340B6CB0150D1516404" ma:contentTypeVersion="17" ma:contentTypeDescription="สร้างเอกสารใหม่" ma:contentTypeScope="" ma:versionID="4f5f2f1639dff5ccf58c6d4b4989f1f8">
  <xsd:schema xmlns:xsd="http://www.w3.org/2001/XMLSchema" xmlns:xs="http://www.w3.org/2001/XMLSchema" xmlns:p="http://schemas.microsoft.com/office/2006/metadata/properties" xmlns:ns2="fbca5bd7-bfbd-4efe-9b31-96301be3711d" xmlns:ns3="cbbda654-cb57-40df-98d9-67bd8d59232d" targetNamespace="http://schemas.microsoft.com/office/2006/metadata/properties" ma:root="true" ma:fieldsID="3a267494e3dfa306e8ba70242f57b28d" ns2:_="" ns3:_="">
    <xsd:import namespace="fbca5bd7-bfbd-4efe-9b31-96301be3711d"/>
    <xsd:import namespace="cbbda654-cb57-40df-98d9-67bd8d5923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ca5bd7-bfbd-4efe-9b31-96301be371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แท็กรูป" ma:readOnly="false" ma:fieldId="{5cf76f15-5ced-4ddc-b409-7134ff3c332f}" ma:taxonomyMulti="true" ma:sspId="998c22af-92cd-4f19-9892-be16c8d849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da654-cb57-40df-98d9-67bd8d59232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ca5bd7-bfbd-4efe-9b31-96301be3711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85B73E-136C-46C0-8013-F11461EE2CF0}"/>
</file>

<file path=customXml/itemProps2.xml><?xml version="1.0" encoding="utf-8"?>
<ds:datastoreItem xmlns:ds="http://schemas.openxmlformats.org/officeDocument/2006/customXml" ds:itemID="{729FEBA3-70EC-44C5-BB7C-21E7477A74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5BEB40-9337-4319-831C-89AD978831D0}">
  <ds:schemaRefs>
    <ds:schemaRef ds:uri="http://schemas.microsoft.com/office/2006/metadata/properties"/>
    <ds:schemaRef ds:uri="http://schemas.microsoft.com/office/infopath/2007/PartnerControls"/>
    <ds:schemaRef ds:uri="1d110426-3697-4125-939c-807b692ea451"/>
    <ds:schemaRef ds:uri="4648f109-5d88-49be-997f-d67cbfe862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</vt:lpstr>
      <vt:lpstr>EQรวม</vt:lpstr>
      <vt:lpstr>EQเฉพาะ</vt:lpstr>
      <vt:lpstr>CF</vt:lpstr>
      <vt:lpstr>PL!Print_Area</vt:lpstr>
    </vt:vector>
  </TitlesOfParts>
  <Company>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suparat</dc:creator>
  <cp:lastModifiedBy>Benjawan Intarangsee</cp:lastModifiedBy>
  <cp:lastPrinted>2024-02-23T10:37:17Z</cp:lastPrinted>
  <dcterms:created xsi:type="dcterms:W3CDTF">2004-02-24T06:24:15Z</dcterms:created>
  <dcterms:modified xsi:type="dcterms:W3CDTF">2024-03-18T03:34:20Z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0x010100307DC7BAB30F3744B745BE49A84368AA</vt:lpwstr>
  </property>
  <property fmtid="{D5CDD505-2E9C-101B-9397-08002B2CF9AE}" pid="3" name="MediaServiceImageTags">
    <vt:lpwstr/>
  </property>
</Properties>
</file>